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  <sheet name="SO 102" sheetId="4" r:id="rId4"/>
    <sheet name="SO 103" sheetId="5" r:id="rId5"/>
    <sheet name="SO 104" sheetId="6" r:id="rId6"/>
    <sheet name="SO 105" sheetId="7" r:id="rId7"/>
    <sheet name="SO 106" sheetId="8" r:id="rId8"/>
    <sheet name="SO 801" sheetId="9" r:id="rId9"/>
  </sheets>
  <definedNames/>
  <calcPr/>
  <webPublishing/>
</workbook>
</file>

<file path=xl/sharedStrings.xml><?xml version="1.0" encoding="utf-8"?>
<sst xmlns="http://schemas.openxmlformats.org/spreadsheetml/2006/main" count="2860" uniqueCount="499">
  <si>
    <t>ASPE10</t>
  </si>
  <si>
    <t>S</t>
  </si>
  <si>
    <t>Soupis prací objektu</t>
  </si>
  <si>
    <t xml:space="preserve">Stavba: </t>
  </si>
  <si>
    <t>VD13320</t>
  </si>
  <si>
    <t>III/3725 Velké Opatovice - Brťov u V.O.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</si>
  <si>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</si>
  <si>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</si>
  <si>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</si>
  <si>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</si>
  <si>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</si>
  <si>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</si>
  <si>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</si>
  <si>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</si>
  <si>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</si>
  <si>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</si>
  <si>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</si>
  <si>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</si>
  <si>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</si>
  <si>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</si>
  <si>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</si>
  <si>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</si>
  <si>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</si>
  <si>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</si>
  <si>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</si>
  <si>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</si>
  <si>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</si>
  <si>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</si>
  <si>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</si>
  <si>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</si>
  <si>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</si>
  <si>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</si>
  <si>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</si>
  <si>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</si>
  <si>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</si>
  <si>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</si>
  <si>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</si>
  <si>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</si>
  <si>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</si>
  <si>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</si>
  <si>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</si>
  <si>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</si>
  <si>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</si>
  <si>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</si>
  <si>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</si>
  <si>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</si>
  <si>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</si>
  <si>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</si>
  <si>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</si>
  <si>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</si>
  <si>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</si>
  <si>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</si>
  <si>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</si>
  <si>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</si>
  <si>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</si>
  <si>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</si>
  <si>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</si>
  <si>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</si>
  <si>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</si>
  <si>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</si>
  <si>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</si>
  <si>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</si>
  <si>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</si>
  <si>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</si>
  <si>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</si>
  <si>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</si>
  <si>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7</t>
  </si>
  <si>
    <t>00015</t>
  </si>
  <si>
    <t>Bezpečnostní opatření - popsáno v projektové dokumentaci</t>
  </si>
  <si>
    <t>SO 101</t>
  </si>
  <si>
    <t>Silnice III/3725 - intravilán Velké Opatovice</t>
  </si>
  <si>
    <t>014102</t>
  </si>
  <si>
    <t>POPLATKY ZA SKLÁDKU - zemina</t>
  </si>
  <si>
    <t>T</t>
  </si>
  <si>
    <t>dle pol. 12922 čištění... 0,05*318*2=31,800 [A]</t>
  </si>
  <si>
    <t>zahrnuje veškeré poplatky provozovateli skládky související s uložením odpadu na skládce.</t>
  </si>
  <si>
    <t>Zemní práce</t>
  </si>
  <si>
    <t>11372</t>
  </si>
  <si>
    <t>FRÉZOVÁNÍ ZPEVNĚNÝCH PLOCH ASFALTOVÝCH</t>
  </si>
  <si>
    <t>M3</t>
  </si>
  <si>
    <t>odvoz a likvidace v režii zhotovitele 
výměra dle Microstation</t>
  </si>
  <si>
    <t>zazubení pro napojení MK st. 0.329 0,45=0,450 [A] 
lokální frézování - napojení SO a sjezdů 3+0,6=3,600 [B] 
lokální nerovnosti 0,6=0,600 [C] 
Celkem: A+B+C=4,650 [D]</t>
  </si>
  <si>
    <t>Položka zahrnuje veškerou manipulaci s vybouranou sutí a s vybouranými hmotami vč. uložení na skládku. Nezahrnuje poplatek za skládku,</t>
  </si>
  <si>
    <t>12922</t>
  </si>
  <si>
    <t>ČIŠTĚNÍ KRAJNIC OD NÁNOSU TL. DO 100MM</t>
  </si>
  <si>
    <t>M2</t>
  </si>
  <si>
    <t>výměra dle Microstation</t>
  </si>
  <si>
    <t>stržení nánosu krajnic tl.50mm 318=318,000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</si>
  <si>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</si>
  <si>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17680</t>
  </si>
  <si>
    <t>VÝPLNĚ Z NAKUPOVANÝCH MATERIÁLŮ</t>
  </si>
  <si>
    <t>napojení vjezdů ŠD tl.40mm 0,04*114=0,560 [B]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</si>
  <si>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</si>
  <si>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</si>
  <si>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</si>
  <si>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zhutnění pod krajnicí 318=318,000 [A] 
předláždění napojení vjezdů 29+8+114=151,000 [B] 
Celkem: A+B=469,000 [C]</t>
  </si>
  <si>
    <t>položka zahrnuje úpravu pláně včetně vyrovnání výškových rozdílů. Míru zhutnění určuje  
projekt.</t>
  </si>
  <si>
    <t>Vodorovné konstrukce</t>
  </si>
  <si>
    <t>45152</t>
  </si>
  <si>
    <t>PODKLADNÍ A VÝPLŇOVÉ VRSTVY Z KAMENIVA DRCENÉHO</t>
  </si>
  <si>
    <t>podklad tl. 40mm pro předláždění vjezdů 0,04*29=1,160 [A]</t>
  </si>
  <si>
    <t>položka zahrnuje dodávku předepsaného kameniva, mimostaveništní a vnitrostaveništní dopravu a jeho uložení  
není-li v zadávací dokumentaci uvedeno jinak, jedná se o nakupovaný materiál</t>
  </si>
  <si>
    <t>465923</t>
  </si>
  <si>
    <t>PŘEDLÁŽDĚNÍ DLAŽBY Z BETON DLAŽDIC</t>
  </si>
  <si>
    <t>předláždění vjezdů 29=29,000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</si>
  <si>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</si>
  <si>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</si>
  <si>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8</t>
  </si>
  <si>
    <t>56933</t>
  </si>
  <si>
    <t>ZPEVNĚNÍ KRAJNIC ZE ŠTĚRKODRTI TL. DO 150MM</t>
  </si>
  <si>
    <t>nová krajnice ŠD 0-32 tl.150mm 318=318,000 [A]</t>
  </si>
  <si>
    <t>- dodání kameniva předepsané kvality a zrnitosti  
- rozprostření a zhutnění vrstvy v předepsané tloušťce  
- zřízení vrstvy bez rozlišení šířky, pokládání vrstvy po etapách</t>
  </si>
  <si>
    <t>572213</t>
  </si>
  <si>
    <t>SPOJOVACÍ POSTŘIK Z EMULZE DO 0,5KG/M2</t>
  </si>
  <si>
    <t>pro vrstvu vyrovnávky a pro novou obrusnou vrstvu 0,5 kg/m2 2*2341=4 682,000 [A] 
napojení vjezdů a MK 0,5 kg/m2 47,3=47,300 [B] 
Celkem: A+B=4 729,300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</si>
  <si>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</si>
  <si>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574A34</t>
  </si>
  <si>
    <t>ASFALTOVÝ BETON PRO OBRUSNÉ VRSTVY ACO 11+, 11S TL. 40MM</t>
  </si>
  <si>
    <t>nová obrusná vrstva ACO 11+ 2341=2 341,000 [A] 
napojení vjezdů a MK ACO 11+ 47,3=47,300 [B] 
Celkem: A+B=2 388,300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</si>
  <si>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</si>
  <si>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11</t>
  </si>
  <si>
    <t>5774CF</t>
  </si>
  <si>
    <t>VRSTVY PRO OBNOVU A OPRAVY Z ASF BETONU ACL 16</t>
  </si>
  <si>
    <t>přibližná tl. 50mm 
výměra dle Microstation</t>
  </si>
  <si>
    <t>vyrovnání profilu 100kg/m2 0,1*2341/2,4=97,542 [A] 
žlab vytvarovaný z asfaltu 3=3,000 [B] 
Celkem: A+B=100,542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</si>
  <si>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-nezahrnuje očištění podkladu po veřejném provozu</t>
  </si>
  <si>
    <t>12</t>
  </si>
  <si>
    <t>58910</t>
  </si>
  <si>
    <t>VÝPLŇ SPAR ASFALTEM</t>
  </si>
  <si>
    <t>M</t>
  </si>
  <si>
    <t>pracovní spára a napojení úseků 386+8,9+5,6=400,500 [A]</t>
  </si>
  <si>
    <t>položka zahrnuje:  
- dodávku předepsaného materiálu  
- vyčištění a výplň spar tímto materiálem</t>
  </si>
  <si>
    <t>Potrubí</t>
  </si>
  <si>
    <t>13</t>
  </si>
  <si>
    <t>89921</t>
  </si>
  <si>
    <t>VÝŠKOVÁ ÚPRAVA POKLOPŮ</t>
  </si>
  <si>
    <t>KUS</t>
  </si>
  <si>
    <t>stávající poklop st. 0.046 1=1,000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</si>
  <si>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</si>
  <si>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</si>
  <si>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14</t>
  </si>
  <si>
    <t>914123</t>
  </si>
  <si>
    <t>DOPRAVNÍ ZNAČKY ZÁKLADNÍ VELIKOSTI OCELOVÉ FÓLIE TŘ 1 - DEMONTÁŽ</t>
  </si>
  <si>
    <t>odvoz a likvidace v režii zhotovitele</t>
  </si>
  <si>
    <t>odstranění stávající DZ 1=1,000 [A]</t>
  </si>
  <si>
    <t>Položka zahrnuje odstranění, demontáž a odklizení materiálu s odvozem na předepsané  
místo</t>
  </si>
  <si>
    <t>15</t>
  </si>
  <si>
    <t>915211</t>
  </si>
  <si>
    <t>VODOROVNÉ DOPRAVNÍ ZNAČENÍ PLASTEM HLADKÉ - DODÁVKA A POKLÁDKA</t>
  </si>
  <si>
    <t>V4 (0,125) 0,125*386*2=96,500 [A]</t>
  </si>
  <si>
    <t>položka zahrnuje:  
- dodání a pokládku nátěrového materiálu (měří se pouze natíraná plocha)  
- předznačení a reflexní úpravu</t>
  </si>
  <si>
    <t>16</t>
  </si>
  <si>
    <t>93818</t>
  </si>
  <si>
    <t>OČIŠTĚNÍ ASFALT VOZOVEK ZAMETENÍM</t>
  </si>
  <si>
    <t>očištění stávající vozovky 2341=2 341,000 [A] 
očištění napojení vjezdů a MK 47,3=47,300 [B] 
Celkem: A+B=2 388,300 [C]</t>
  </si>
  <si>
    <t>položka zahrnuje očištění předepsaným způsobem včetně odklizení vzniklého odpadu</t>
  </si>
  <si>
    <t>SO 102</t>
  </si>
  <si>
    <t>Silnice III/3725 - extravilán Velké Opatovice - Brťov</t>
  </si>
  <si>
    <t>dle pol. 12922 čištění... 0,05*1399*2=139,900 [A] 
dle pol. 17120 uložení... 119,775*2=239,550 [B] 
Celkem: A+B=379,450 [C]</t>
  </si>
  <si>
    <t>POPLATKY ZA SKLÁDKU - kamenivo</t>
  </si>
  <si>
    <t>dle pol. 113328 odstranění... 10,17*2=20,340 [A]</t>
  </si>
  <si>
    <t>014132</t>
  </si>
  <si>
    <t>POPLATKY ZA SKLÁDKU TYP S-NO (NEBEZPEČNÝ ODPAD) - asfalt</t>
  </si>
  <si>
    <t>dle pol. 113138 odstranění asfaltu s obsahem PAU nad propustky 5,085*2,4=12,204 [A]</t>
  </si>
  <si>
    <t>113138</t>
  </si>
  <si>
    <t>ODSTRANĚNÍ KRYTU ZPEVNĚNÝCH PLOCH S ASFALT POJIVEM, ODVOZ DO 20KM</t>
  </si>
  <si>
    <t>stávající asf. kryt tl.150mm pro nové propustky st. 0.430; 1.762 0,15*((3*6)+(3*5,3))=5,085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</si>
  <si>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</si>
  <si>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</si>
  <si>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</si>
  <si>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</si>
  <si>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5,085*2,4*40=488,160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</si>
  <si>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</si>
  <si>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</si>
  <si>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</si>
  <si>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stávající kce krytu pro nové propustky st. 0.430; 1.762 ŠD tl.300  0,3*((3*6)+(3*5,3))=10,170 [A]</t>
  </si>
  <si>
    <t>lokální nerovnosti 2,6=2,600 [A]</t>
  </si>
  <si>
    <t>122738</t>
  </si>
  <si>
    <t>ODKOPÁVKY A PROKOPÁVKY OBECNÉ TŘ. I, ODVOZ DO 20KM</t>
  </si>
  <si>
    <t>odkop pro odláždění vtoku a výtoku nových propustků st. 0.430; 1.762 tl. 250mm 0,25*3*3*1,5=3,375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</si>
  <si>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</si>
  <si>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stržení nánosu krajnic tl.50mm 1399=1 399,000 [A]</t>
  </si>
  <si>
    <t>132738</t>
  </si>
  <si>
    <t>HLOUBENÍ RÝH ŠÍŘ DO 2M PAŽ I NEPAŽ TŘ. I, ODVOZ DO 20KM</t>
  </si>
  <si>
    <t>odkop pro nový propustek st. 0.430 dle pracovního řezu 3*17,2=51,600 [A] 
odkop pro nový propustek st. 1.762 dle pracovního řezu 3*19=57,000 [B] 
pro bet. prahy nových propustků st. 0.430; 1.762 3*0,5*0,8*3=3,600 [C] 
pro žlab u propustku st. 1.762 20*0,6*0,35=4,200 [D] 
Celkem: A+B+C+D=116,400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</si>
  <si>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</si>
  <si>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</si>
  <si>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</si>
  <si>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dle pol. 122738... 3,375=3,375 [A] 
dle pol. 132738... 116,4=116,400 [B] 
Celkem: A+B=119,775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</si>
  <si>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</si>
  <si>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</si>
  <si>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</si>
  <si>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nových propustků st. 0.430; 1.762 ŠD 0-32 ((3*17,2)+(3*9,2))-11,7-56,539=10,961 [A] 
dosyp u nových propustků pod krajnici ŠD 0-32 0,04*3*3=0,360 [B] 
Celkem: A+B=11,321 [C]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</si>
  <si>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</si>
  <si>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</si>
  <si>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</si>
  <si>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obsyp nových propustků st. 0.430; 1.762 ŠP 0-32 ((3*1*10,2)-(10,2*0,13))+((3*1*9,5)-(9,5*0,13))=56,539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</si>
  <si>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</si>
  <si>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napojení vjezdů ŠD tl.40mm 0,04*87=3,480 [B]</t>
  </si>
  <si>
    <t>pro obnovu kce nad propustky st. 0.430; 1.762 (6*3)+(5,3*3)=33,900 [A] 
pro novou horskou vpusť st. 1.762 1,5*1,5=2,250 [B] 
pro žlab u propustku st. 1.762 20*0,6=12,000 [C] 
zhutnění pod krajnicí 1399=1 399,000 [D] 
napojení vjezdů 87=87,000 [E] 
pro odláždění vtoku a výtoku 3*9=27,000 [F] 
Celkem: A+B+C+D+E+F=1 561,150 [G]</t>
  </si>
  <si>
    <t>451312</t>
  </si>
  <si>
    <t>PODKLADNÍ A VÝPLŇOVÉ VRSTVY Z PROSTÉHO BETONU C12/15</t>
  </si>
  <si>
    <t>podkladní beton vpusti tl.100mm 0,1*1,5*1,5=0,225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</si>
  <si>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</si>
  <si>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17</t>
  </si>
  <si>
    <t>45131A</t>
  </si>
  <si>
    <t>PODKLADNÍ A VÝPLŇOVÉ VRSTVY Z PROSTÉHO BETONU C20/25</t>
  </si>
  <si>
    <t>lože tl.100mm odláždění vtoku a výtoku lomovým kamenem nových propustků st. 0.430; 1.762 0,1*3*3*3=2,700 [A]</t>
  </si>
  <si>
    <t>18</t>
  </si>
  <si>
    <t>45157</t>
  </si>
  <si>
    <t>PODKLADNÍ A VÝPLŇOVÉ VRSTVY Z KAMENIVA TĚŽENÉHO</t>
  </si>
  <si>
    <t>lože tl.200mm ze štěrkopísku nových propustků st. 0.430; 1.762 (10+9,5)*3*0,2=11,700 [A]</t>
  </si>
  <si>
    <t>19</t>
  </si>
  <si>
    <t>46131A</t>
  </si>
  <si>
    <t>PATKY Z PROSTÉHO BETONU C20/25</t>
  </si>
  <si>
    <t>bet. prahy nových propustků st. 0.430; 1.762 3*0,5*0,8*3=3,600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</si>
  <si>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</t>
  </si>
  <si>
    <t>20</t>
  </si>
  <si>
    <t>465512</t>
  </si>
  <si>
    <t>DLAŽBY Z LOMOVÉHO KAMENE NA MC</t>
  </si>
  <si>
    <t>včetně vyspárování 
výměra dle Microstation</t>
  </si>
  <si>
    <t>odláždění vtoku a výtoku lomovým kamenem tl.150mm nových propustků st. 0.430; 1.762 0,15*(3*3*3)=4,050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</si>
  <si>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</si>
  <si>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21</t>
  </si>
  <si>
    <t>56333</t>
  </si>
  <si>
    <t>VOZOVKOVÉ VRSTVY ZE ŠTĚRKODRTI TL. DO 150MM</t>
  </si>
  <si>
    <t>pro obnovu kce nad propustky st. 0.430; 1.762 ŠDa 0-63 tl.150mm (6*3)+(5,3*3)=33,900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</si>
  <si>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</si>
  <si>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</si>
  <si>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pro obnovu kce nad propustky st. 0.430; 1.762 ŠDa 0-32 tl.150mm (6*3)+(5,3*3)=33,900 [A]</t>
  </si>
  <si>
    <t>23</t>
  </si>
  <si>
    <t>nová krajnice ŠD 0-32 tl.150mm 1399=1 399,000 [A]</t>
  </si>
  <si>
    <t>24</t>
  </si>
  <si>
    <t>572123</t>
  </si>
  <si>
    <t>INFILTRAČNÍ POSTŘIK Z EMULZE DO 1,0KG/M2</t>
  </si>
  <si>
    <t>pro obnovu kce nad propustky st. 0.430; 1.762 PI-C 0,6kg/m2 (6*3)+(5,3*3)=33,900 [A]</t>
  </si>
  <si>
    <t>25</t>
  </si>
  <si>
    <t>pro obnovu kce nad propustky st. 0.430; 1.762 PS-C 0,5 kg/m2 (6*3)+(5,3*3)=33,900 [A] 
pro obnovu kce nad propustky st. 0.430; 1.762 PS-C 0,4 kg/m2 (6*3)+(5,3*3)=33,900 [B] 
pro vrstvu vyrovnávky a pro novou obrusnou vrstvu 0,5 kg/m2 2*8076=16 152,000 [C] 
Celkem: A+B+C=16 219,800 [D]</t>
  </si>
  <si>
    <t>26</t>
  </si>
  <si>
    <t>pro obnovu kce nad propustky st. 0.430; 1.762 ACO11+ (6*3)+(5,3*3)=33,900 [A] 
nová obrusná vrstva ACO 11+ 8076=8 076,000 [B] 
Celkem: A+B=8 109,900 [C]</t>
  </si>
  <si>
    <t>27</t>
  </si>
  <si>
    <t>574C56</t>
  </si>
  <si>
    <t>ASFALTOVÝ BETON PRO LOŽNÍ VRSTVY ACL 16+, 16S TL. 60MM</t>
  </si>
  <si>
    <t>pro obnovu kce nad propustky st. 0.430; 1.762 ACL16+ (6*3)+(5,3*3)=33,900 [A]</t>
  </si>
  <si>
    <t>28</t>
  </si>
  <si>
    <t>574E46</t>
  </si>
  <si>
    <t>ASFALTOVÝ BETON PRO PODKLADNÍ VRSTVY ACP 16+, 16S TL. 50MM</t>
  </si>
  <si>
    <t>pro obnovu kce nad propustky st. 0.430; 1.762 ACP16+ (6*3)+(5,3*3)=33,900 [A]</t>
  </si>
  <si>
    <t>29</t>
  </si>
  <si>
    <t>vyrovnání profilu 100kg/m2 0,1*8076/2,4=336,500 [A]</t>
  </si>
  <si>
    <t>30</t>
  </si>
  <si>
    <t>napojení nad propustky st. 0.430; 1.762 (2*6)+(2*5,3)=22,600 [A] 
pracovní spára a napojení úseků 1424+5,6+4,5=1 434,100 [B] 
Celkem: A+B=1 456,700 [C]</t>
  </si>
  <si>
    <t>31</t>
  </si>
  <si>
    <t>89722</t>
  </si>
  <si>
    <t>VPUSŤ KANALIZAČNÍ HORSKÁ KOMPLETNÍ Z BETON DÍLCŮ</t>
  </si>
  <si>
    <t>nová hosrká vpusť u propustku st. 1.762 1=1,000 [A]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</si>
  <si>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</si>
  <si>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32</t>
  </si>
  <si>
    <t>9111A3</t>
  </si>
  <si>
    <t>ZÁBRADLÍ SILNIČNÍ S VODOR MADLY - DEMONTÁŽ S PŘESUNEM</t>
  </si>
  <si>
    <t>odstranění stávajícího zábradlí st.1.492-1.540 32=32,000 [A]</t>
  </si>
  <si>
    <t>položka zahrnuje:  
- demontáž a odstranění zařízení  
- jeho odvoz na předepsané místo</t>
  </si>
  <si>
    <t>33</t>
  </si>
  <si>
    <t>9113A1</t>
  </si>
  <si>
    <t>SVODIDLO OCEL SILNIČ JEDNOSTR, ÚROVEŇ ZADRŽ N1, N2 - DODÁVKA A MONTÁŽ</t>
  </si>
  <si>
    <t>nahrazení stávajícího zábradlí novým svodidlem (krátké náběhy) st.1.492-1.540 48=48,000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</si>
  <si>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</si>
  <si>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34</t>
  </si>
  <si>
    <t>91225</t>
  </si>
  <si>
    <t>SMĚROVÉ SLOUPKY KOVOVÉ VČET ODRAZ PÁSKU</t>
  </si>
  <si>
    <t>nové směrové sloupky bílé 121=121,000 [A]</t>
  </si>
  <si>
    <t>položka zahrnuje:  
- dodání a osazení sloupku včetně nutných zemních prací  
- vnitrostaveništní a mimostaveništní doprava  
- odrazky plastové nebo z retroreflexní fólie</t>
  </si>
  <si>
    <t>35</t>
  </si>
  <si>
    <t>nové směrové sloupky červené 14=14,000 [A]</t>
  </si>
  <si>
    <t>36</t>
  </si>
  <si>
    <t>V4 (0,125) 0,125*1424*2=356,000 [A]</t>
  </si>
  <si>
    <t>37</t>
  </si>
  <si>
    <t>918346</t>
  </si>
  <si>
    <t>PROPUSTY Z TRUB DN 400MM</t>
  </si>
  <si>
    <t>nové propustky st.0.430; 1.762 10,2+9,5=19,700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</si>
  <si>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</si>
  <si>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38</t>
  </si>
  <si>
    <t>9185B2</t>
  </si>
  <si>
    <t>ČELA KAMENNÁ PROPUSTU Z TRUB DN DO 400MM</t>
  </si>
  <si>
    <t>nová čela propustků st. 0.430; 1.762 2+1=3,000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</si>
  <si>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</si>
  <si>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39</t>
  </si>
  <si>
    <t>919113</t>
  </si>
  <si>
    <t>ŘEZÁNÍ ASFALTOVÉHO KRYTU VOZOVEK TL DO 150MM</t>
  </si>
  <si>
    <t>řezání stávajícího krytu pro nové propustky st. 0.430; 1.762 (2*6)+(2*5,3)=22,600 [A]</t>
  </si>
  <si>
    <t>položka zahrnuje řezání vozovkové vrstvy v předepsané tloušťce, včetně spotřeby vody</t>
  </si>
  <si>
    <t>40</t>
  </si>
  <si>
    <t>935212</t>
  </si>
  <si>
    <t>PŘÍKOPOVÉ ŽLABY Z BETON TVÁRNIC ŠÍŘ DO 600MM DO BETONU TL 100MM</t>
  </si>
  <si>
    <t>žlab u propustku st. 1.762 20=20,000 [D]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</si>
  <si>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</si>
  <si>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41</t>
  </si>
  <si>
    <t>očištění stávající vozovky 8076=8 076,000 [A]</t>
  </si>
  <si>
    <t>SO 103</t>
  </si>
  <si>
    <t>Silnice III/3725 - intravilán Brťov</t>
  </si>
  <si>
    <t>dle pol. 12922 čištění... 0,05*368*2=36,800 [A]</t>
  </si>
  <si>
    <t>POPLATKY ZA SKLÁDKU - beton</t>
  </si>
  <si>
    <t>dle pol. 113524 odstranění... 136*0,205=27,880 [A]</t>
  </si>
  <si>
    <t>113524</t>
  </si>
  <si>
    <t>ODSTRANĚNÍ CHODNÍKOVÝCH A SILNIČNÍCH OBRUBNÍKŮ BETONOVÝCH, ODVOZ DO 5KM</t>
  </si>
  <si>
    <t>stávající obruba 136=136,000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</si>
  <si>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</si>
  <si>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11352B</t>
  </si>
  <si>
    <t>ODSTRANĚNÍ CHODNÍKOVÝCH A SILNIČNÍCH OBRUBNÍKŮ BETONOVÝCH - DOPRAVA</t>
  </si>
  <si>
    <t>včetně bet. patky 136*0,205*15=418,200 [A]</t>
  </si>
  <si>
    <t>zazubení pro napojení MK a záliv BUS st. 1.962; 1.960; 1.890; 1.882 7,45=7,450 [A] 
lokální nerovnosti 0,8=0,800 [B] 
Celkem: A+B=8,250 [C]</t>
  </si>
  <si>
    <t>stržení nánosu krajnic tl.50mm 368=368,000 [A]</t>
  </si>
  <si>
    <t>napojení vjezdů ŠD tl.40mm 0,04*152,6=6,104 [B]</t>
  </si>
  <si>
    <t>zhutnění pod krajnicí 368=368,000 [A] 
předláždění napojení vjezdů 20+152,6=172,600 [B] 
Celkem: A+B=540,600 [C]</t>
  </si>
  <si>
    <t>podklad tl. 40mm pro předláždění vjezdů 0,04*20=0,800 [A]</t>
  </si>
  <si>
    <t>předláždění vjezdů 20=20,000 [A]</t>
  </si>
  <si>
    <t>nová krajnice ŠD 0-32 tl.150mm 368=368,000 [A]</t>
  </si>
  <si>
    <t>pro vrstvu vyrovnávky a pro novou obrusnou vrstvu 0,5 kg/m2 2*3099=6 198,000 [A] 
napojení vjezdů, MK a BUS 0,5 kg/m2 221=221,000 [B] 
Celkem: A+B=6 419,000 [C]</t>
  </si>
  <si>
    <t>nová obrusná vrstva ACO 11+ 3099=3 099,000 [A] 
napojení vjezdů, MK a BUS ACO 11+ 221=221,000 [B] 
Celkem: A+B=3 320,000 [C]</t>
  </si>
  <si>
    <t>vyrovnání profilu 100kg/m2 0,1*3099/2,4=129,125 [A]</t>
  </si>
  <si>
    <t>pracovní spára a napojení úseků 544+4,5+5,4=553,900 [A]</t>
  </si>
  <si>
    <t>stávající poklop st. 1.920; 1.952; 2.062 3=3,000 [A]</t>
  </si>
  <si>
    <t>odstranění stávající DZ 2=2,000 [A]</t>
  </si>
  <si>
    <t>V4 (0,125) 0,125*544*2=136,000 [A]</t>
  </si>
  <si>
    <t>917224</t>
  </si>
  <si>
    <t>SILNIČNÍ A CHODNÍKOVÉ OBRUBY Z BETONOVÝCH OBRUBNÍKŮ ŠÍŘ 150MM</t>
  </si>
  <si>
    <t>snížená 4,5+3,55=8,050 [A] 
stojatá 35,8+17,7+42,7=96,200 [B] 
přechodová LV 2=2,000 [C] 
přechodová PV 2=2,000 [D] 
Celkem: A+B+C+D=108,250 [E]</t>
  </si>
  <si>
    <t>Položka zahrnuje:  
dodání a pokládku betonových obrubníků o rozměrech předepsaných zadávací dokumentací betonové lože i boční betonovou opěrku.</t>
  </si>
  <si>
    <t>935712</t>
  </si>
  <si>
    <t>SVODNICE PRO PŘEVEDENÍ VODY OCELOVÁ DO BETONU</t>
  </si>
  <si>
    <t>výměna svodového žlabu ve vjezdu st. 2.216 6,2=6,200 [A]</t>
  </si>
  <si>
    <t>položka zahrnuje:  
- dodání a uložení předepsaného svodnice v požadované kvalitě, tvaru a šířce  
- dodání a rozprostření lože z předepsaného materiálu v předepsané tloušťce a šířce  
- úpravu napojení a ukončení  
- vnitrostaveništní i mimostaveništní dopravu</t>
  </si>
  <si>
    <t>očištění stávající vozovky 3099=3 099,000 [A] 
očištění napojení vjezdů, MK a BUS 221=221,000 [B] 
Celkem: A+B=3 320,000 [C]</t>
  </si>
  <si>
    <t>96653</t>
  </si>
  <si>
    <t>ODSTRANĚNÍ ŽLABŮ Z DÍLCŮ (VČET ŠTĚRBINOVÝCH) ŠÍŘKY 200MM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</si>
  <si>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</si>
  <si>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SO 104</t>
  </si>
  <si>
    <t>Silnice III/3725 - extravilán Brťov - Korbelova Lhota</t>
  </si>
  <si>
    <t>dle pol. 12922 čištění... 0,05*806*2=80,600 [A]</t>
  </si>
  <si>
    <t>zazubení pro napojení MK st. 2.365 0,7=0,700 [A] 
lokální nerovnosti 1,2=1,200 [B] 
Celkem: A+B=1,900 [C]</t>
  </si>
  <si>
    <t>stržení nánosu krajnic tl.50mm 806=806,000 [A]</t>
  </si>
  <si>
    <t>129946</t>
  </si>
  <si>
    <t>ČIŠTĚNÍ POTRUBÍ DN DO 400MM</t>
  </si>
  <si>
    <t>pročištění stávajících propustků st. 2.482; 2.560; 3.054 3*7,5=22,500 [A]</t>
  </si>
  <si>
    <t>napojení vjezdů ŠD tl.40mm 0,04*43=1,720 [B]</t>
  </si>
  <si>
    <t>zhutnění pod krajnicí 806=806,000 [A] 
napojení vjezdů 43=43,000 [B] 
Celkem: A+B=849,000 [C]</t>
  </si>
  <si>
    <t>nová krajnice ŠD 0-32 tl.150mm 806=806,000 [A]</t>
  </si>
  <si>
    <t>pro vrstvu vyrovnávky a pro novou obrusnou vrstvu 0,5 kg/m2 2*4500=9 000,000 [A] 
očištění napojení MK 0,5 kg/m2 18=18,000 [B] 
Celkem: A+B=9 018,000 [C]</t>
  </si>
  <si>
    <t>nová obrusná vrstva ACO 11+ 4500=4 500,000 [A] 
očištění napojení MK ACO 11+ 18=18,000 [B] 
Celkem: A+B=4 518,000 [C]</t>
  </si>
  <si>
    <t>vyrovnání profilu 100kg/m2 0,1*4500/2,4=187,500 [A]</t>
  </si>
  <si>
    <t>pracovní spára a napojení úseků 817+5,4+5,2=827,600 [A]</t>
  </si>
  <si>
    <t>stávající poklop st. 3.169 1=1,000 [A]</t>
  </si>
  <si>
    <t>odstranění stávajícího zábradlí st.3.116 55=55,000 [A]</t>
  </si>
  <si>
    <t>nahrazení stávajícího zábradlí novým svodidlem (krátké náběhy) st.3.116 55=55,000 [A]</t>
  </si>
  <si>
    <t>nové směrové sloupky bílé 63=63,000 [A]</t>
  </si>
  <si>
    <t>nové směrové sloupky červené 6=6,000 [A]</t>
  </si>
  <si>
    <t>V4 (0,125) 0,125*817*2=204,250 [A]</t>
  </si>
  <si>
    <t>9181B</t>
  </si>
  <si>
    <t>ČELA PROPUSTU Z TRUB DN DO 400MM Z BETONU</t>
  </si>
  <si>
    <t>SANACE</t>
  </si>
  <si>
    <t>sanace čel stávajících propustků st. 2.482; 2.560; 3.054 3*2=6,000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</si>
  <si>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proudů.  
Nezahrnuje zábradlí.</t>
  </si>
  <si>
    <t>očištění stávající vozovky 4500=4 500,000 [A] 
očištění napojení MK 18=18,000 [B] 
Celkem: A+B=4 518,000 [C]</t>
  </si>
  <si>
    <t>SO 105</t>
  </si>
  <si>
    <t>Silnice III/3725 - intravilán Korbelova Lhota</t>
  </si>
  <si>
    <t>dle pol. 12922 čištění... 0,05*150*2=15,000 [A]</t>
  </si>
  <si>
    <t>zazubení pro napojení MK a záliv BUS st. 3.278; 3.241 5,3=5,300 [A] 
lokální nerovnosti 0,3=0,300 [B] 
Celkem: A+B=5,600 [C]</t>
  </si>
  <si>
    <t>stržení nánosu krajnic tl.50mm 150=150,000 [A]</t>
  </si>
  <si>
    <t>napojení vjezdů ŠD tl.40mm 0,04*27=1,080 [B]</t>
  </si>
  <si>
    <t>zhutnění pod krajnicí 150=150,000 [A] 
napojení vjezdů 27=27,000 [B] 
Celkem: A+B=177,000 [C]</t>
  </si>
  <si>
    <t>nová krajnice ŠD 0-32 tl.150mm 150=150,000 [A]</t>
  </si>
  <si>
    <t>pro vrstvu vyrovnávky a pro novou obrusnou vrstvu 0,5 kg/m2 2*1078=2 156,000 [A] 
pro napojení MK a zálivu BUS 0,5 kg/m2 88,5+44=132,500 [B] 
Celkem: A+B=2 288,500 [C]</t>
  </si>
  <si>
    <t>nová obrusná vrstva ACO 11+ 1078=1 078,000 [A] 
napojení MK a zálivu BUS ACO 11+ 88,5+44=132,500 [B] 
Celkem: A+B=1 210,500 [C]</t>
  </si>
  <si>
    <t>vyrovnání profilu 100kg/m2 0,1*1078/2,4=44,917 [A]</t>
  </si>
  <si>
    <t>pracovní spára a napojení úseků 183+5,2+5,1=193,300 [A]</t>
  </si>
  <si>
    <t>odstranění stávajícího zábradlí st.3.192 21=21,000 [A]</t>
  </si>
  <si>
    <t>nahrazení stávajícího zábradlí novým svodidlem (krátké náběhy) st.3.192 21=21,000 [A]</t>
  </si>
  <si>
    <t>V4 (0,125) 0,125*183*2=45,750 [A]</t>
  </si>
  <si>
    <t>očištění stávající vozovky 1078=1 078,000 [A] 
očištění MK a zálivu BUS 88,5+44=132,500 [B] 
Celkem: A+B=1 210,500 [C]</t>
  </si>
  <si>
    <t>SO 106</t>
  </si>
  <si>
    <t>Silnice III/3725 - extravilán Korbelova Lhota</t>
  </si>
  <si>
    <t>dle pol. 12922 čištění... 0,05*1035*2=103,500 [A] 
dle pol. 17120 uložení... 66,75*2=133,500 [B] 
Celkem: A+B=237,000 [C]</t>
  </si>
  <si>
    <t>dle pol. 113328 odstranění... 5,13*2=10,260 [A]</t>
  </si>
  <si>
    <t>dle pol. 113138 odstranění asfaltu s obsahem PAU nad propustky 2,565*2,4=6,156 [A]</t>
  </si>
  <si>
    <t>stávající asf. kryt tl.150mm pro nový propustek st. 3.837 0,15*3*5,7=2,565 [A]</t>
  </si>
  <si>
    <t>2,565*2,4*40=246,240 [A]</t>
  </si>
  <si>
    <t>stávající kce krytu pro nový propustek st. 3.837 ŠD tl.300  0,3*3*5,7=5,130 [A]</t>
  </si>
  <si>
    <t>lokální frézování - napojení SO a sjezdů 5+0,4=5,400 [A] 
lokální nerovnosti 1,6=1,600 [B] 
Celkem: A+B=7,000 [C]</t>
  </si>
  <si>
    <t>odkop pro odláždění vtoku a výtoku propustku st. 3.837 tl. 250mm 0,25*2*3*1,5=2,250 [A]</t>
  </si>
  <si>
    <t>stržení nánosu krajnic tl.50mm 1035=1 035,000 [A]</t>
  </si>
  <si>
    <t>pročištění stávajících propustků st. 3.579; 3.671; 4.071 3*7,5=22,500 [A]</t>
  </si>
  <si>
    <t>odkop pro nový propustek st. 3.837 dle pracovního řezu 3*20,7=62,100 [A] 
pro bet. prahy propustku st. 3.837 2*0,5*0,8*3=2,400 [B] 
Celkem: A+B=64,500 [C]</t>
  </si>
  <si>
    <t>dle pol. 122738... 2,25=2,250 [A] 
dle pol. 132738... 64,5=64,500 [B] 
Celkem: A+B=66,750 [C]</t>
  </si>
  <si>
    <t>zásyp propustku st.3.837 ŠD 0-32 (3*20,7)-6,96-37,884=17,256 [A] 
dosyp u nových propustků pod krajnici ŠD 0-32 0,06*2*3=0,360 [B] 
Celkem: A+B=17,616 [C]</t>
  </si>
  <si>
    <t>obsyp propustku st. 3.837 ŠP 0-32 (3*1*13,2)-(13,2*0,13)=37,884 [A]</t>
  </si>
  <si>
    <t>napojení vjezdů ŠD tl.40mm 0,04*99,2=3,968 [B]</t>
  </si>
  <si>
    <t>pro obnovu kce nad propustkem st. 3.837 2*5,7=11,400 [A] 
zhutnění pod krajnicí 1026=1 026,000 [B] 
napojení vjezdů 99,2=99,200 [C] 
pro odláždění vtoku a výtoku 2*9=18,000 [D] 
Celkem: A+B+C+D=1 154,600 [E]</t>
  </si>
  <si>
    <t>lože tl.100mm odláždění vtoku a výtoku lomovým kamenem propustku st. 3.837 0,1*2*3*3=1,800 [A]</t>
  </si>
  <si>
    <t>lože tl.200mm ze štěrkopísku propustku st. 3.837 11,6*3*0,2=6,960 [A]</t>
  </si>
  <si>
    <t>bet. prahy propustku st. 3.837 2*0,5*0,8*3=2,400 [A]</t>
  </si>
  <si>
    <t>odláždění vtoku a výtoku lomovým kamenem tl.150mm propustku st. 3.837 0,15*(2*3*3)=2,700 [A]</t>
  </si>
  <si>
    <t>pro obnovu kce nad propustkem st.3.837 ŠDa 0-63 tl.150mm 3*5,7=17,100 [A]</t>
  </si>
  <si>
    <t>pro obnovu kce nad propustkem st. 3.837 ŠDa 0-32 tl.150mm 5,7*3=17,100 [A]</t>
  </si>
  <si>
    <t>nová krajnice ŠD 0-32 tl.150mm 1035=1 035,000 [A]</t>
  </si>
  <si>
    <t>pro obnovu kce nad propustkem st. 3.837 PI-C 0,6kg/m2 5,7*3=17,100 [A]</t>
  </si>
  <si>
    <t>pro obnovu kce nad propustkem st. 3.837 PS-C 0,5 kg/m2 5,7*3=17,100 [A] 
pro obnovu kce nad propustkem st. 3.837 PS-C 0,4 kg/m2 5,7*3=17,100 [B] 
pro vrstvu vyrovnávky a pro novou obrusnou vrstvu 0,5 kg/m2 2*5832=11 664,000 [C] 
Celkem: A+B+C=11 698,200 [D]</t>
  </si>
  <si>
    <t>pro obnovu kce nad propustkem st. 3.837 ACO11+ 5,7*3=17,100 [A] 
nová obrusná vrstva ACO 11+ 5832=5 832,000 [B] 
Celkem: A+B=5 849,100 [C]</t>
  </si>
  <si>
    <t>pro obnovu kce nad propustkem st. 3.837 ACL16+ 5,7*3=17,100 [A]</t>
  </si>
  <si>
    <t>pro obnovu kce nad propustkem st. 3.837 ACP16+ 5,7*3=17,100 [A]</t>
  </si>
  <si>
    <t>vyrovnání profilu 100kg/m2 0,1*5832/2,4=243,000 [A]</t>
  </si>
  <si>
    <t>napojení nad propustkem st. 3.837 2*5,7=11,400 [A] 
pracovní spára a napojení úseků 1012+5,1+14,6+8=1 039,700 [B] 
Celkem: A+B=1 051,100 [C]</t>
  </si>
  <si>
    <t>nové směrové sloupky bílé 75=75,000 [A]</t>
  </si>
  <si>
    <t>nové směrové sloupky červené 10=10,000 [A]</t>
  </si>
  <si>
    <t>V4 (0,125) 0,125*(2*1012)+77=330,000 [A]</t>
  </si>
  <si>
    <t>sanace čel stávajících propustků st. 3.579; 3.671; 4.071 3*2=6,000 [A]</t>
  </si>
  <si>
    <t>nový propustek st. 3.837 13,2=13,200 [A]</t>
  </si>
  <si>
    <t>nová čela propustku st. 3.837 2=2,000 [A]</t>
  </si>
  <si>
    <t>řezání stávajícího krytu pro propustek st. 3.837 2*5,7=11,400 [A]</t>
  </si>
  <si>
    <t>očištění stávající vozovky 5832=5 832,000 [A]</t>
  </si>
  <si>
    <t>SO 801</t>
  </si>
  <si>
    <t>DIO</t>
  </si>
  <si>
    <t>914132</t>
  </si>
  <si>
    <t>DOPRAVNÍ ZNAČKY ZÁKLADNÍ VELIKOSTI OCELOVÉ FÓLIE TŘ 2 - MONTÁŽ S PŘEMÍSTĚNÍM</t>
  </si>
  <si>
    <t>včetně přesunů podle etap výstavby 
viz. příloha D.1.1.2.a.8.1.; D.1.1.2.a.8.2.</t>
  </si>
  <si>
    <t>pracovní místo intravilán: 
C4a 1=1,000 [A] 
C4b 1=1,000 [B] 
B26 2=2,000 [C] 
A15 2=2,000 [D] 
B20a (30) 2=2,000 [E] 
B21a 2=2,000 [F] 
A10 2=2,000 [G] 
pracovní místo extravilán doplnění značení: 
E3a 2=2,000 [H] 
B20a (70) 2=2,000 [I] 
B20a (50) 2=2,000 [J] 
A6b 2=2,000 [K] 
objízdná trasa: 
IS11b 21=21,000 [L] 
Celkem: A+B+C+D+E+F+G+H+I+J+K+L=41,000 [M]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</si>
  <si>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</si>
  <si>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</si>
  <si>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</si>
  <si>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včetně přesunů podle etap výstavby</t>
  </si>
  <si>
    <t>41=41,000 [A]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</si>
  <si>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</si>
  <si>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</si>
  <si>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</si>
  <si>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</si>
  <si>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pracovní místo 85*12=1 020,000 [A] 
doplnění v extravilánu 64*8=512,000 [B] 
objízdná trasa 85*21=1 785,000 [C] 
Celkem: A+B+C=3 317,000 [D]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</si>
  <si>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</si>
  <si>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</si>
  <si>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</si>
  <si>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IS11a 4=4,000 [A]</t>
  </si>
  <si>
    <t>914433</t>
  </si>
  <si>
    <t>DOPRAVNÍ ZNAČKY 100X150CM OCELOVÉ FÓLIE TŘ 2 - DEMONTÁŽ</t>
  </si>
  <si>
    <t>4=4,000 [A]</t>
  </si>
  <si>
    <t>914439</t>
  </si>
  <si>
    <t>DOPRAV ZNAČKY 100X150CM OCEL FÓLIE TŘ 2 - NÁJEMNÉ</t>
  </si>
  <si>
    <t>objízdná trasa 85*4=340,000 [A]</t>
  </si>
  <si>
    <t>914922</t>
  </si>
  <si>
    <t>SLOUPKY A STOJKY DZ Z OCEL TRUBEK DO PATKY MONTÁŽ S PŘESUNEM</t>
  </si>
  <si>
    <t>12+21+(2*4)+(2*2)=45,000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</si>
  <si>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</si>
  <si>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</si>
  <si>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</si>
  <si>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45=45,000 [A]</t>
  </si>
  <si>
    <t>914929</t>
  </si>
  <si>
    <t>SLOUPKY A STOJKY DZ Z OCEL TRUBEK DO PATKY NÁJEMNÉ</t>
  </si>
  <si>
    <t>85*8=680,000 [A] 
64*4=256,000 [B] 
85*21=1 785,000 [C] 
85*8=680,000 [D] 
85*4=340,000 [E] 
Celkem: A+B+C+D+E=3 741,000 [F]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</si>
  <si>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</si>
  <si>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</si>
  <si>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</si>
  <si>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</si>
  <si>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</si>
  <si>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</si>
  <si>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</si>
  <si>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</si>
  <si>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</si>
  <si>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85*2=170,000 [A] 
64*2=128,000 [B] 
Celkem: A+B=298,000 [C]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</si>
  <si>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</si>
  <si>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</si>
  <si>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</si>
  <si>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1=1,000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</si>
  <si>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baterie, výměna baterií po dobu uzavírky 
- zřízení a odstranění VDZ žluté STOP čáry pro jednotlivé úseky uzavírky</t>
  </si>
  <si>
    <t>916153</t>
  </si>
  <si>
    <t>SEMAFOROVÁ PŘENOSNÁ SOUPRAVA - DEMONTÁŽ</t>
  </si>
  <si>
    <t>916159</t>
  </si>
  <si>
    <t>SEMAFOROVÁ PŘENOSNÁ SOUPRAVA - NÁJEMNÉ</t>
  </si>
  <si>
    <t>85*1=85,000 [A]</t>
  </si>
  <si>
    <t>916322</t>
  </si>
  <si>
    <t>DOPRAVNÍ ZÁBRANY Z2 S FÓLIÍ TŘ 2 - MONTÁŽ S PŘESUNEM</t>
  </si>
  <si>
    <t>Z2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</si>
  <si>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</si>
  <si>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</si>
  <si>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</si>
  <si>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2=2,000 [A]</t>
  </si>
  <si>
    <t>916329</t>
  </si>
  <si>
    <t>DOPRAVNÍ ZÁBRANY Z2 S FÓLIÍ TŘ 2 - NÁJEMNÉ</t>
  </si>
  <si>
    <t>85*2=170,000 [A]</t>
  </si>
  <si>
    <t>916362</t>
  </si>
  <si>
    <t>SMĚROVACÍ DESKY Z4 OBOUSTR S FÓLIÍ TŘ 2 - MONTÁŽ S PŘESUNEM</t>
  </si>
  <si>
    <t>40=40,000 [A]</t>
  </si>
  <si>
    <t>916363</t>
  </si>
  <si>
    <t>SMĚROVACÍ DESKY Z4 OBOUSTR S FÓLIÍ TŘ 2 - DEMONTÁŽ</t>
  </si>
  <si>
    <t>916369</t>
  </si>
  <si>
    <t>SMĚROVACÍ DESKY Z4 OBOUSTR S FÓLIÍ TŘ 2 - NÁJEMNÉ</t>
  </si>
  <si>
    <t>85*25=2 125,000 [A] 
doplnění v intravilánu 21*15=315,000 [B] 
Celkem: A+B=2 440,000 [C]</t>
  </si>
  <si>
    <t>916722</t>
  </si>
  <si>
    <t>UPEVŇOVACÍ KONSTR - PODKLADNÍ DESKA OD 28KG - MONTÁŽ S PŘESUNEM</t>
  </si>
  <si>
    <t>916723</t>
  </si>
  <si>
    <t>UPEVŇOVACÍ KONSTR - PODKLADNÍ DESKA OD 28KG - DEMONTÁŽ</t>
  </si>
  <si>
    <t>916729</t>
  </si>
  <si>
    <t>UPEVŇOVACÍ KONSTR - PODKL DESKA OD 28KG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</si>
</sst>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66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0+O8+O13+O30+O39+O60+O65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69</v>
      </c>
      <c s="32">
        <f>0+I8+I13+I30+I39+I60+I65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69</v>
      </c>
      <c s="5"/>
      <c s="14" t="s">
        <v>70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71</v>
      </c>
      <c s="18" t="s">
        <v>22</v>
      </c>
      <c s="24" t="s">
        <v>72</v>
      </c>
      <c s="25" t="s">
        <v>73</v>
      </c>
      <c s="26">
        <v>31.8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74</v>
      </c>
    </row>
    <row r="12" spans="1:5" ht="25.5">
      <c r="A12" t="s">
        <v>46</v>
      </c>
      <c r="E12" s="29" t="s">
        <v>75</v>
      </c>
    </row>
    <row r="13" spans="1:18" ht="12.75" customHeight="1">
      <c r="A13" s="5" t="s">
        <v>36</v>
      </c>
      <c s="5"/>
      <c s="35" t="s">
        <v>22</v>
      </c>
      <c s="5"/>
      <c s="21" t="s">
        <v>76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38</v>
      </c>
      <c s="23" t="s">
        <v>16</v>
      </c>
      <c s="23" t="s">
        <v>77</v>
      </c>
      <c s="18" t="s">
        <v>40</v>
      </c>
      <c s="24" t="s">
        <v>78</v>
      </c>
      <c s="25" t="s">
        <v>79</v>
      </c>
      <c s="26">
        <v>4.65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80</v>
      </c>
    </row>
    <row r="16" spans="1:5" ht="51">
      <c r="A16" s="30" t="s">
        <v>45</v>
      </c>
      <c r="E16" s="31" t="s">
        <v>81</v>
      </c>
    </row>
    <row r="17" spans="1:5" ht="25.5">
      <c r="A17" t="s">
        <v>46</v>
      </c>
      <c r="E17" s="29" t="s">
        <v>82</v>
      </c>
    </row>
    <row r="18" spans="1:16" ht="12.75">
      <c r="A18" s="18" t="s">
        <v>38</v>
      </c>
      <c s="23" t="s">
        <v>15</v>
      </c>
      <c s="23" t="s">
        <v>83</v>
      </c>
      <c s="18" t="s">
        <v>40</v>
      </c>
      <c s="24" t="s">
        <v>84</v>
      </c>
      <c s="25" t="s">
        <v>85</v>
      </c>
      <c s="26">
        <v>318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86</v>
      </c>
    </row>
    <row r="20" spans="1:5" ht="12.75">
      <c r="A20" s="30" t="s">
        <v>45</v>
      </c>
      <c r="E20" s="31" t="s">
        <v>87</v>
      </c>
    </row>
    <row r="21" spans="1:5" ht="63.75">
      <c r="A21" t="s">
        <v>46</v>
      </c>
      <c r="E21" s="29" t="s">
        <v>88</v>
      </c>
    </row>
    <row r="22" spans="1:16" ht="12.75">
      <c r="A22" s="18" t="s">
        <v>38</v>
      </c>
      <c s="23" t="s">
        <v>26</v>
      </c>
      <c s="23" t="s">
        <v>89</v>
      </c>
      <c s="18" t="s">
        <v>40</v>
      </c>
      <c s="24" t="s">
        <v>90</v>
      </c>
      <c s="25" t="s">
        <v>79</v>
      </c>
      <c s="26">
        <v>0.56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86</v>
      </c>
    </row>
    <row r="24" spans="1:5" ht="12.75">
      <c r="A24" s="30" t="s">
        <v>45</v>
      </c>
      <c r="E24" s="31" t="s">
        <v>91</v>
      </c>
    </row>
    <row r="25" spans="1:5" ht="267.75">
      <c r="A25" t="s">
        <v>46</v>
      </c>
      <c r="E25" s="29" t="s">
        <v>92</v>
      </c>
    </row>
    <row r="26" spans="1:16" ht="12.75">
      <c r="A26" s="18" t="s">
        <v>38</v>
      </c>
      <c s="23" t="s">
        <v>28</v>
      </c>
      <c s="23" t="s">
        <v>93</v>
      </c>
      <c s="18" t="s">
        <v>40</v>
      </c>
      <c s="24" t="s">
        <v>94</v>
      </c>
      <c s="25" t="s">
        <v>85</v>
      </c>
      <c s="26">
        <v>469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86</v>
      </c>
    </row>
    <row r="28" spans="1:5" ht="38.25">
      <c r="A28" s="30" t="s">
        <v>45</v>
      </c>
      <c r="E28" s="31" t="s">
        <v>95</v>
      </c>
    </row>
    <row r="29" spans="1:5" ht="38.25">
      <c r="A29" t="s">
        <v>46</v>
      </c>
      <c r="E29" s="29" t="s">
        <v>96</v>
      </c>
    </row>
    <row r="30" spans="1:18" ht="12.75" customHeight="1">
      <c r="A30" s="5" t="s">
        <v>36</v>
      </c>
      <c s="5"/>
      <c s="35" t="s">
        <v>26</v>
      </c>
      <c s="5"/>
      <c s="21" t="s">
        <v>97</v>
      </c>
      <c s="5"/>
      <c s="5"/>
      <c s="5"/>
      <c s="36">
        <f>0+Q30</f>
      </c>
      <c r="O30">
        <f>0+R30</f>
      </c>
      <c r="Q30">
        <f>0+I31+I35</f>
      </c>
      <c>
        <f>0+O31+O35</f>
      </c>
    </row>
    <row r="31" spans="1:16" ht="12.75">
      <c r="A31" s="18" t="s">
        <v>38</v>
      </c>
      <c s="23" t="s">
        <v>30</v>
      </c>
      <c s="23" t="s">
        <v>98</v>
      </c>
      <c s="18" t="s">
        <v>40</v>
      </c>
      <c s="24" t="s">
        <v>99</v>
      </c>
      <c s="25" t="s">
        <v>79</v>
      </c>
      <c s="26">
        <v>1.16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86</v>
      </c>
    </row>
    <row r="33" spans="1:5" ht="12.75">
      <c r="A33" s="30" t="s">
        <v>45</v>
      </c>
      <c r="E33" s="31" t="s">
        <v>100</v>
      </c>
    </row>
    <row r="34" spans="1:5" ht="38.25">
      <c r="A34" t="s">
        <v>46</v>
      </c>
      <c r="E34" s="29" t="s">
        <v>101</v>
      </c>
    </row>
    <row r="35" spans="1:16" ht="12.75">
      <c r="A35" s="18" t="s">
        <v>38</v>
      </c>
      <c s="23" t="s">
        <v>66</v>
      </c>
      <c s="23" t="s">
        <v>102</v>
      </c>
      <c s="18" t="s">
        <v>40</v>
      </c>
      <c s="24" t="s">
        <v>103</v>
      </c>
      <c s="25" t="s">
        <v>85</v>
      </c>
      <c s="26">
        <v>29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86</v>
      </c>
    </row>
    <row r="37" spans="1:5" ht="12.75">
      <c r="A37" s="30" t="s">
        <v>45</v>
      </c>
      <c r="E37" s="31" t="s">
        <v>104</v>
      </c>
    </row>
    <row r="38" spans="1:5" ht="102">
      <c r="A38" t="s">
        <v>46</v>
      </c>
      <c r="E38" s="29" t="s">
        <v>105</v>
      </c>
    </row>
    <row r="39" spans="1:18" ht="12.75" customHeight="1">
      <c r="A39" s="5" t="s">
        <v>36</v>
      </c>
      <c s="5"/>
      <c s="35" t="s">
        <v>28</v>
      </c>
      <c s="5"/>
      <c s="21" t="s">
        <v>106</v>
      </c>
      <c s="5"/>
      <c s="5"/>
      <c s="5"/>
      <c s="36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8" t="s">
        <v>38</v>
      </c>
      <c s="23" t="s">
        <v>107</v>
      </c>
      <c s="23" t="s">
        <v>108</v>
      </c>
      <c s="18" t="s">
        <v>40</v>
      </c>
      <c s="24" t="s">
        <v>109</v>
      </c>
      <c s="25" t="s">
        <v>85</v>
      </c>
      <c s="26">
        <v>318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86</v>
      </c>
    </row>
    <row r="42" spans="1:5" ht="12.75">
      <c r="A42" s="30" t="s">
        <v>45</v>
      </c>
      <c r="E42" s="31" t="s">
        <v>110</v>
      </c>
    </row>
    <row r="43" spans="1:5" ht="38.25">
      <c r="A43" t="s">
        <v>46</v>
      </c>
      <c r="E43" s="29" t="s">
        <v>111</v>
      </c>
    </row>
    <row r="44" spans="1:16" ht="12.75">
      <c r="A44" s="18" t="s">
        <v>38</v>
      </c>
      <c s="23" t="s">
        <v>33</v>
      </c>
      <c s="23" t="s">
        <v>112</v>
      </c>
      <c s="18" t="s">
        <v>40</v>
      </c>
      <c s="24" t="s">
        <v>113</v>
      </c>
      <c s="25" t="s">
        <v>85</v>
      </c>
      <c s="26">
        <v>4729.3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86</v>
      </c>
    </row>
    <row r="46" spans="1:5" ht="38.25">
      <c r="A46" s="30" t="s">
        <v>45</v>
      </c>
      <c r="E46" s="31" t="s">
        <v>114</v>
      </c>
    </row>
    <row r="47" spans="1:5" ht="51">
      <c r="A47" t="s">
        <v>46</v>
      </c>
      <c r="E47" s="29" t="s">
        <v>115</v>
      </c>
    </row>
    <row r="48" spans="1:16" ht="12.75">
      <c r="A48" s="18" t="s">
        <v>38</v>
      </c>
      <c s="23" t="s">
        <v>35</v>
      </c>
      <c s="23" t="s">
        <v>116</v>
      </c>
      <c s="18" t="s">
        <v>40</v>
      </c>
      <c s="24" t="s">
        <v>117</v>
      </c>
      <c s="25" t="s">
        <v>85</v>
      </c>
      <c s="26">
        <v>2388.3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86</v>
      </c>
    </row>
    <row r="50" spans="1:5" ht="38.25">
      <c r="A50" s="30" t="s">
        <v>45</v>
      </c>
      <c r="E50" s="31" t="s">
        <v>118</v>
      </c>
    </row>
    <row r="51" spans="1:5" ht="140.25">
      <c r="A51" t="s">
        <v>46</v>
      </c>
      <c r="E51" s="29" t="s">
        <v>119</v>
      </c>
    </row>
    <row r="52" spans="1:16" ht="12.75">
      <c r="A52" s="18" t="s">
        <v>38</v>
      </c>
      <c s="23" t="s">
        <v>120</v>
      </c>
      <c s="23" t="s">
        <v>121</v>
      </c>
      <c s="18" t="s">
        <v>40</v>
      </c>
      <c s="24" t="s">
        <v>122</v>
      </c>
      <c s="25" t="s">
        <v>79</v>
      </c>
      <c s="26">
        <v>100.542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25.5">
      <c r="A53" s="28" t="s">
        <v>43</v>
      </c>
      <c r="E53" s="29" t="s">
        <v>123</v>
      </c>
    </row>
    <row r="54" spans="1:5" ht="38.25">
      <c r="A54" s="30" t="s">
        <v>45</v>
      </c>
      <c r="E54" s="31" t="s">
        <v>124</v>
      </c>
    </row>
    <row r="55" spans="1:5" ht="204">
      <c r="A55" t="s">
        <v>46</v>
      </c>
      <c r="E55" s="29" t="s">
        <v>125</v>
      </c>
    </row>
    <row r="56" spans="1:16" ht="12.75">
      <c r="A56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129</v>
      </c>
      <c s="26">
        <v>400.5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86</v>
      </c>
    </row>
    <row r="58" spans="1:5" ht="12.75">
      <c r="A58" s="30" t="s">
        <v>45</v>
      </c>
      <c r="E58" s="31" t="s">
        <v>130</v>
      </c>
    </row>
    <row r="59" spans="1:5" ht="38.25">
      <c r="A59" t="s">
        <v>46</v>
      </c>
      <c r="E59" s="29" t="s">
        <v>131</v>
      </c>
    </row>
    <row r="60" spans="1:18" ht="12.75" customHeight="1">
      <c r="A60" s="5" t="s">
        <v>36</v>
      </c>
      <c s="5"/>
      <c s="35" t="s">
        <v>107</v>
      </c>
      <c s="5"/>
      <c s="21" t="s">
        <v>132</v>
      </c>
      <c s="5"/>
      <c s="5"/>
      <c s="5"/>
      <c s="36">
        <f>0+Q60</f>
      </c>
      <c r="O60">
        <f>0+R60</f>
      </c>
      <c r="Q60">
        <f>0+I61</f>
      </c>
      <c>
        <f>0+O61</f>
      </c>
    </row>
    <row r="61" spans="1:16" ht="12.75">
      <c r="A61" s="18" t="s">
        <v>38</v>
      </c>
      <c s="23" t="s">
        <v>133</v>
      </c>
      <c s="23" t="s">
        <v>134</v>
      </c>
      <c s="18" t="s">
        <v>40</v>
      </c>
      <c s="24" t="s">
        <v>135</v>
      </c>
      <c s="25" t="s">
        <v>136</v>
      </c>
      <c s="26">
        <v>1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12.75">
      <c r="A63" s="30" t="s">
        <v>45</v>
      </c>
      <c r="E63" s="31" t="s">
        <v>137</v>
      </c>
    </row>
    <row r="64" spans="1:5" ht="25.5">
      <c r="A64" t="s">
        <v>46</v>
      </c>
      <c r="E64" s="29" t="s">
        <v>138</v>
      </c>
    </row>
    <row r="65" spans="1:18" ht="12.75" customHeight="1">
      <c r="A65" s="5" t="s">
        <v>36</v>
      </c>
      <c s="5"/>
      <c s="35" t="s">
        <v>33</v>
      </c>
      <c s="5"/>
      <c s="21" t="s">
        <v>139</v>
      </c>
      <c s="5"/>
      <c s="5"/>
      <c s="5"/>
      <c s="36">
        <f>0+Q65</f>
      </c>
      <c r="O65">
        <f>0+R65</f>
      </c>
      <c r="Q65">
        <f>0+I66+I70+I74</f>
      </c>
      <c>
        <f>0+O66+O70+O74</f>
      </c>
    </row>
    <row r="66" spans="1:16" ht="12.75">
      <c r="A66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136</v>
      </c>
      <c s="26">
        <v>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143</v>
      </c>
    </row>
    <row r="68" spans="1:5" ht="12.75">
      <c r="A68" s="30" t="s">
        <v>45</v>
      </c>
      <c r="E68" s="31" t="s">
        <v>144</v>
      </c>
    </row>
    <row r="69" spans="1:5" ht="38.25">
      <c r="A69" t="s">
        <v>46</v>
      </c>
      <c r="E69" s="29" t="s">
        <v>145</v>
      </c>
    </row>
    <row r="70" spans="1:16" ht="25.5">
      <c r="A70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85</v>
      </c>
      <c s="26">
        <v>96.5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86</v>
      </c>
    </row>
    <row r="72" spans="1:5" ht="12.75">
      <c r="A72" s="30" t="s">
        <v>45</v>
      </c>
      <c r="E72" s="31" t="s">
        <v>149</v>
      </c>
    </row>
    <row r="73" spans="1:5" ht="38.25">
      <c r="A73" t="s">
        <v>46</v>
      </c>
      <c r="E73" s="29" t="s">
        <v>150</v>
      </c>
    </row>
    <row r="74" spans="1:16" ht="12.75">
      <c r="A74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85</v>
      </c>
      <c s="26">
        <v>2388.3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86</v>
      </c>
    </row>
    <row r="76" spans="1:5" ht="38.25">
      <c r="A76" s="30" t="s">
        <v>45</v>
      </c>
      <c r="E76" s="31" t="s">
        <v>154</v>
      </c>
    </row>
    <row r="77" spans="1:5" ht="25.5">
      <c r="A77" t="s">
        <v>46</v>
      </c>
      <c r="E77" s="29" t="s">
        <v>155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0+O8+O21+O70+O91+O132+O137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156</v>
      </c>
      <c s="32">
        <f>0+I8+I21+I70+I91+I132+I137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156</v>
      </c>
      <c s="5"/>
      <c s="14" t="s">
        <v>157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71</v>
      </c>
      <c s="18" t="s">
        <v>22</v>
      </c>
      <c s="24" t="s">
        <v>72</v>
      </c>
      <c s="25" t="s">
        <v>73</v>
      </c>
      <c s="26">
        <v>379.45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38.25">
      <c r="A11" s="30" t="s">
        <v>45</v>
      </c>
      <c r="E11" s="31" t="s">
        <v>158</v>
      </c>
    </row>
    <row r="12" spans="1:5" ht="25.5">
      <c r="A12" t="s">
        <v>46</v>
      </c>
      <c r="E12" s="29" t="s">
        <v>75</v>
      </c>
    </row>
    <row r="13" spans="1:16" ht="12.75">
      <c r="A13" s="18" t="s">
        <v>38</v>
      </c>
      <c s="23" t="s">
        <v>16</v>
      </c>
      <c s="23" t="s">
        <v>71</v>
      </c>
      <c s="18" t="s">
        <v>16</v>
      </c>
      <c s="24" t="s">
        <v>159</v>
      </c>
      <c s="25" t="s">
        <v>73</v>
      </c>
      <c s="26">
        <v>20.34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160</v>
      </c>
    </row>
    <row r="16" spans="1:5" ht="25.5">
      <c r="A16" t="s">
        <v>46</v>
      </c>
      <c r="E16" s="29" t="s">
        <v>75</v>
      </c>
    </row>
    <row r="17" spans="1:16" ht="12.75">
      <c r="A17" s="18" t="s">
        <v>38</v>
      </c>
      <c s="23" t="s">
        <v>15</v>
      </c>
      <c s="23" t="s">
        <v>161</v>
      </c>
      <c s="18" t="s">
        <v>40</v>
      </c>
      <c s="24" t="s">
        <v>162</v>
      </c>
      <c s="25" t="s">
        <v>73</v>
      </c>
      <c s="26">
        <v>12.204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25.5">
      <c r="A19" s="30" t="s">
        <v>45</v>
      </c>
      <c r="E19" s="31" t="s">
        <v>163</v>
      </c>
    </row>
    <row r="20" spans="1:5" ht="25.5">
      <c r="A20" t="s">
        <v>46</v>
      </c>
      <c r="E20" s="29" t="s">
        <v>75</v>
      </c>
    </row>
    <row r="21" spans="1:18" ht="12.75" customHeight="1">
      <c r="A21" s="5" t="s">
        <v>36</v>
      </c>
      <c s="5"/>
      <c s="35" t="s">
        <v>22</v>
      </c>
      <c s="5"/>
      <c s="21" t="s">
        <v>76</v>
      </c>
      <c s="5"/>
      <c s="5"/>
      <c s="5"/>
      <c s="36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8" t="s">
        <v>38</v>
      </c>
      <c s="23" t="s">
        <v>26</v>
      </c>
      <c s="23" t="s">
        <v>164</v>
      </c>
      <c s="18" t="s">
        <v>40</v>
      </c>
      <c s="24" t="s">
        <v>165</v>
      </c>
      <c s="25" t="s">
        <v>79</v>
      </c>
      <c s="26">
        <v>5.085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86</v>
      </c>
    </row>
    <row r="24" spans="1:5" ht="25.5">
      <c r="A24" s="30" t="s">
        <v>45</v>
      </c>
      <c r="E24" s="31" t="s">
        <v>166</v>
      </c>
    </row>
    <row r="25" spans="1:5" ht="63.75">
      <c r="A25" t="s">
        <v>46</v>
      </c>
      <c r="E25" s="29" t="s">
        <v>167</v>
      </c>
    </row>
    <row r="26" spans="1:16" ht="25.5">
      <c r="A26" s="18" t="s">
        <v>38</v>
      </c>
      <c s="23" t="s">
        <v>28</v>
      </c>
      <c s="23" t="s">
        <v>168</v>
      </c>
      <c s="18" t="s">
        <v>40</v>
      </c>
      <c s="24" t="s">
        <v>169</v>
      </c>
      <c s="25" t="s">
        <v>170</v>
      </c>
      <c s="26">
        <v>488.16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171</v>
      </c>
    </row>
    <row r="29" spans="1:5" ht="25.5">
      <c r="A29" t="s">
        <v>46</v>
      </c>
      <c r="E29" s="29" t="s">
        <v>172</v>
      </c>
    </row>
    <row r="30" spans="1:16" ht="25.5">
      <c r="A30" s="18" t="s">
        <v>38</v>
      </c>
      <c s="23" t="s">
        <v>30</v>
      </c>
      <c s="23" t="s">
        <v>173</v>
      </c>
      <c s="18" t="s">
        <v>40</v>
      </c>
      <c s="24" t="s">
        <v>174</v>
      </c>
      <c s="25" t="s">
        <v>79</v>
      </c>
      <c s="26">
        <v>10.17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86</v>
      </c>
    </row>
    <row r="32" spans="1:5" ht="25.5">
      <c r="A32" s="30" t="s">
        <v>45</v>
      </c>
      <c r="E32" s="31" t="s">
        <v>175</v>
      </c>
    </row>
    <row r="33" spans="1:5" ht="63.75">
      <c r="A33" t="s">
        <v>46</v>
      </c>
      <c r="E33" s="29" t="s">
        <v>167</v>
      </c>
    </row>
    <row r="34" spans="1:16" ht="12.75">
      <c r="A34" s="18" t="s">
        <v>38</v>
      </c>
      <c s="23" t="s">
        <v>66</v>
      </c>
      <c s="23" t="s">
        <v>77</v>
      </c>
      <c s="18" t="s">
        <v>40</v>
      </c>
      <c s="24" t="s">
        <v>78</v>
      </c>
      <c s="25" t="s">
        <v>79</v>
      </c>
      <c s="26">
        <v>2.6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80</v>
      </c>
    </row>
    <row r="36" spans="1:5" ht="12.75">
      <c r="A36" s="30" t="s">
        <v>45</v>
      </c>
      <c r="E36" s="31" t="s">
        <v>176</v>
      </c>
    </row>
    <row r="37" spans="1:5" ht="25.5">
      <c r="A37" t="s">
        <v>46</v>
      </c>
      <c r="E37" s="29" t="s">
        <v>82</v>
      </c>
    </row>
    <row r="38" spans="1:16" ht="12.75">
      <c r="A38" s="18" t="s">
        <v>38</v>
      </c>
      <c s="23" t="s">
        <v>107</v>
      </c>
      <c s="23" t="s">
        <v>177</v>
      </c>
      <c s="18" t="s">
        <v>40</v>
      </c>
      <c s="24" t="s">
        <v>178</v>
      </c>
      <c s="25" t="s">
        <v>79</v>
      </c>
      <c s="26">
        <v>3.375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86</v>
      </c>
    </row>
    <row r="40" spans="1:5" ht="25.5">
      <c r="A40" s="30" t="s">
        <v>45</v>
      </c>
      <c r="E40" s="31" t="s">
        <v>179</v>
      </c>
    </row>
    <row r="41" spans="1:5" ht="369.75">
      <c r="A41" t="s">
        <v>46</v>
      </c>
      <c r="E41" s="29" t="s">
        <v>180</v>
      </c>
    </row>
    <row r="42" spans="1:16" ht="12.75">
      <c r="A42" s="18" t="s">
        <v>38</v>
      </c>
      <c s="23" t="s">
        <v>33</v>
      </c>
      <c s="23" t="s">
        <v>83</v>
      </c>
      <c s="18" t="s">
        <v>40</v>
      </c>
      <c s="24" t="s">
        <v>84</v>
      </c>
      <c s="25" t="s">
        <v>85</v>
      </c>
      <c s="26">
        <v>1399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86</v>
      </c>
    </row>
    <row r="44" spans="1:5" ht="12.75">
      <c r="A44" s="30" t="s">
        <v>45</v>
      </c>
      <c r="E44" s="31" t="s">
        <v>181</v>
      </c>
    </row>
    <row r="45" spans="1:5" ht="63.75">
      <c r="A45" t="s">
        <v>46</v>
      </c>
      <c r="E45" s="29" t="s">
        <v>88</v>
      </c>
    </row>
    <row r="46" spans="1:16" ht="12.75">
      <c r="A46" s="18" t="s">
        <v>38</v>
      </c>
      <c s="23" t="s">
        <v>35</v>
      </c>
      <c s="23" t="s">
        <v>182</v>
      </c>
      <c s="18" t="s">
        <v>40</v>
      </c>
      <c s="24" t="s">
        <v>183</v>
      </c>
      <c s="25" t="s">
        <v>79</v>
      </c>
      <c s="26">
        <v>116.4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86</v>
      </c>
    </row>
    <row r="48" spans="1:5" ht="63.75">
      <c r="A48" s="30" t="s">
        <v>45</v>
      </c>
      <c r="E48" s="31" t="s">
        <v>184</v>
      </c>
    </row>
    <row r="49" spans="1:5" ht="318.75">
      <c r="A49" t="s">
        <v>46</v>
      </c>
      <c r="E49" s="29" t="s">
        <v>185</v>
      </c>
    </row>
    <row r="50" spans="1:16" ht="12.75">
      <c r="A50" s="18" t="s">
        <v>38</v>
      </c>
      <c s="23" t="s">
        <v>120</v>
      </c>
      <c s="23" t="s">
        <v>186</v>
      </c>
      <c s="18" t="s">
        <v>40</v>
      </c>
      <c s="24" t="s">
        <v>187</v>
      </c>
      <c s="25" t="s">
        <v>79</v>
      </c>
      <c s="26">
        <v>119.775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38.25">
      <c r="A52" s="30" t="s">
        <v>45</v>
      </c>
      <c r="E52" s="31" t="s">
        <v>188</v>
      </c>
    </row>
    <row r="53" spans="1:5" ht="191.25">
      <c r="A53" t="s">
        <v>46</v>
      </c>
      <c r="E53" s="29" t="s">
        <v>189</v>
      </c>
    </row>
    <row r="54" spans="1:16" ht="12.75">
      <c r="A54" s="18" t="s">
        <v>38</v>
      </c>
      <c s="23" t="s">
        <v>126</v>
      </c>
      <c s="23" t="s">
        <v>190</v>
      </c>
      <c s="18" t="s">
        <v>40</v>
      </c>
      <c s="24" t="s">
        <v>191</v>
      </c>
      <c s="25" t="s">
        <v>79</v>
      </c>
      <c s="26">
        <v>11.321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86</v>
      </c>
    </row>
    <row r="56" spans="1:5" ht="51">
      <c r="A56" s="30" t="s">
        <v>45</v>
      </c>
      <c r="E56" s="31" t="s">
        <v>192</v>
      </c>
    </row>
    <row r="57" spans="1:5" ht="242.25">
      <c r="A57" t="s">
        <v>46</v>
      </c>
      <c r="E57" s="29" t="s">
        <v>193</v>
      </c>
    </row>
    <row r="58" spans="1:16" ht="12.75">
      <c r="A58" s="18" t="s">
        <v>38</v>
      </c>
      <c s="23" t="s">
        <v>133</v>
      </c>
      <c s="23" t="s">
        <v>194</v>
      </c>
      <c s="18" t="s">
        <v>40</v>
      </c>
      <c s="24" t="s">
        <v>195</v>
      </c>
      <c s="25" t="s">
        <v>79</v>
      </c>
      <c s="26">
        <v>56.539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86</v>
      </c>
    </row>
    <row r="60" spans="1:5" ht="25.5">
      <c r="A60" s="30" t="s">
        <v>45</v>
      </c>
      <c r="E60" s="31" t="s">
        <v>196</v>
      </c>
    </row>
    <row r="61" spans="1:5" ht="306">
      <c r="A61" t="s">
        <v>46</v>
      </c>
      <c r="E61" s="29" t="s">
        <v>197</v>
      </c>
    </row>
    <row r="62" spans="1:16" ht="12.75">
      <c r="A62" s="18" t="s">
        <v>38</v>
      </c>
      <c s="23" t="s">
        <v>140</v>
      </c>
      <c s="23" t="s">
        <v>89</v>
      </c>
      <c s="18" t="s">
        <v>40</v>
      </c>
      <c s="24" t="s">
        <v>90</v>
      </c>
      <c s="25" t="s">
        <v>79</v>
      </c>
      <c s="26">
        <v>3.48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86</v>
      </c>
    </row>
    <row r="64" spans="1:5" ht="12.75">
      <c r="A64" s="30" t="s">
        <v>45</v>
      </c>
      <c r="E64" s="31" t="s">
        <v>198</v>
      </c>
    </row>
    <row r="65" spans="1:5" ht="267.75">
      <c r="A65" t="s">
        <v>46</v>
      </c>
      <c r="E65" s="29" t="s">
        <v>92</v>
      </c>
    </row>
    <row r="66" spans="1:16" ht="12.75">
      <c r="A66" s="18" t="s">
        <v>38</v>
      </c>
      <c s="23" t="s">
        <v>146</v>
      </c>
      <c s="23" t="s">
        <v>93</v>
      </c>
      <c s="18" t="s">
        <v>40</v>
      </c>
      <c s="24" t="s">
        <v>94</v>
      </c>
      <c s="25" t="s">
        <v>85</v>
      </c>
      <c s="26">
        <v>1561.15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86</v>
      </c>
    </row>
    <row r="68" spans="1:5" ht="89.25">
      <c r="A68" s="30" t="s">
        <v>45</v>
      </c>
      <c r="E68" s="31" t="s">
        <v>199</v>
      </c>
    </row>
    <row r="69" spans="1:5" ht="38.25">
      <c r="A69" t="s">
        <v>46</v>
      </c>
      <c r="E69" s="29" t="s">
        <v>96</v>
      </c>
    </row>
    <row r="70" spans="1:18" ht="12.75" customHeight="1">
      <c r="A70" s="5" t="s">
        <v>36</v>
      </c>
      <c s="5"/>
      <c s="35" t="s">
        <v>26</v>
      </c>
      <c s="5"/>
      <c s="21" t="s">
        <v>97</v>
      </c>
      <c s="5"/>
      <c s="5"/>
      <c s="5"/>
      <c s="36">
        <f>0+Q70</f>
      </c>
      <c r="O70">
        <f>0+R70</f>
      </c>
      <c r="Q70">
        <f>0+I71+I75+I79+I83+I87</f>
      </c>
      <c>
        <f>0+O71+O75+O79+O83+O87</f>
      </c>
    </row>
    <row r="71" spans="1:16" ht="12.75">
      <c r="A71" s="18" t="s">
        <v>38</v>
      </c>
      <c s="23" t="s">
        <v>151</v>
      </c>
      <c s="23" t="s">
        <v>200</v>
      </c>
      <c s="18" t="s">
        <v>40</v>
      </c>
      <c s="24" t="s">
        <v>201</v>
      </c>
      <c s="25" t="s">
        <v>79</v>
      </c>
      <c s="26">
        <v>0.225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86</v>
      </c>
    </row>
    <row r="73" spans="1:5" ht="12.75">
      <c r="A73" s="30" t="s">
        <v>45</v>
      </c>
      <c r="E73" s="31" t="s">
        <v>202</v>
      </c>
    </row>
    <row r="74" spans="1:5" ht="395.25">
      <c r="A74" t="s">
        <v>46</v>
      </c>
      <c r="E74" s="29" t="s">
        <v>203</v>
      </c>
    </row>
    <row r="75" spans="1:16" ht="12.75">
      <c r="A75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79</v>
      </c>
      <c s="26">
        <v>2.7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86</v>
      </c>
    </row>
    <row r="77" spans="1:5" ht="25.5">
      <c r="A77" s="30" t="s">
        <v>45</v>
      </c>
      <c r="E77" s="31" t="s">
        <v>207</v>
      </c>
    </row>
    <row r="78" spans="1:5" ht="395.25">
      <c r="A78" t="s">
        <v>46</v>
      </c>
      <c r="E78" s="29" t="s">
        <v>203</v>
      </c>
    </row>
    <row r="79" spans="1:16" ht="12.75">
      <c r="A79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79</v>
      </c>
      <c s="26">
        <v>11.7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86</v>
      </c>
    </row>
    <row r="81" spans="1:5" ht="25.5">
      <c r="A81" s="30" t="s">
        <v>45</v>
      </c>
      <c r="E81" s="31" t="s">
        <v>211</v>
      </c>
    </row>
    <row r="82" spans="1:5" ht="38.25">
      <c r="A82" t="s">
        <v>46</v>
      </c>
      <c r="E82" s="29" t="s">
        <v>101</v>
      </c>
    </row>
    <row r="83" spans="1:16" ht="12.75">
      <c r="A83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79</v>
      </c>
      <c s="26">
        <v>3.6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86</v>
      </c>
    </row>
    <row r="85" spans="1:5" ht="12.75">
      <c r="A85" s="30" t="s">
        <v>45</v>
      </c>
      <c r="E85" s="31" t="s">
        <v>215</v>
      </c>
    </row>
    <row r="86" spans="1:5" ht="318.75">
      <c r="A86" t="s">
        <v>46</v>
      </c>
      <c r="E86" s="29" t="s">
        <v>216</v>
      </c>
    </row>
    <row r="87" spans="1:16" ht="12.75">
      <c r="A87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79</v>
      </c>
      <c s="26">
        <v>4.05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220</v>
      </c>
    </row>
    <row r="89" spans="1:5" ht="25.5">
      <c r="A89" s="30" t="s">
        <v>45</v>
      </c>
      <c r="E89" s="31" t="s">
        <v>221</v>
      </c>
    </row>
    <row r="90" spans="1:5" ht="102">
      <c r="A90" t="s">
        <v>46</v>
      </c>
      <c r="E90" s="29" t="s">
        <v>222</v>
      </c>
    </row>
    <row r="91" spans="1:18" ht="12.75" customHeight="1">
      <c r="A91" s="5" t="s">
        <v>36</v>
      </c>
      <c s="5"/>
      <c s="35" t="s">
        <v>28</v>
      </c>
      <c s="5"/>
      <c s="21" t="s">
        <v>106</v>
      </c>
      <c s="5"/>
      <c s="5"/>
      <c s="5"/>
      <c s="36">
        <f>0+Q91</f>
      </c>
      <c r="O91">
        <f>0+R91</f>
      </c>
      <c r="Q91">
        <f>0+I92+I96+I100+I104+I108+I112+I116+I120+I124+I128</f>
      </c>
      <c>
        <f>0+O92+O96+O100+O104+O108+O112+O116+O120+O124+O128</f>
      </c>
    </row>
    <row r="92" spans="1:16" ht="12.75">
      <c r="A92" s="18" t="s">
        <v>38</v>
      </c>
      <c s="23" t="s">
        <v>223</v>
      </c>
      <c s="23" t="s">
        <v>224</v>
      </c>
      <c s="18" t="s">
        <v>22</v>
      </c>
      <c s="24" t="s">
        <v>225</v>
      </c>
      <c s="25" t="s">
        <v>85</v>
      </c>
      <c s="26">
        <v>33.9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86</v>
      </c>
    </row>
    <row r="94" spans="1:5" ht="25.5">
      <c r="A94" s="30" t="s">
        <v>45</v>
      </c>
      <c r="E94" s="31" t="s">
        <v>226</v>
      </c>
    </row>
    <row r="95" spans="1:5" ht="51">
      <c r="A95" t="s">
        <v>46</v>
      </c>
      <c r="E95" s="29" t="s">
        <v>227</v>
      </c>
    </row>
    <row r="96" spans="1:16" ht="12.75">
      <c r="A96" s="18" t="s">
        <v>38</v>
      </c>
      <c s="23" t="s">
        <v>228</v>
      </c>
      <c s="23" t="s">
        <v>224</v>
      </c>
      <c s="18" t="s">
        <v>16</v>
      </c>
      <c s="24" t="s">
        <v>225</v>
      </c>
      <c s="25" t="s">
        <v>85</v>
      </c>
      <c s="26">
        <v>33.9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86</v>
      </c>
    </row>
    <row r="98" spans="1:5" ht="25.5">
      <c r="A98" s="30" t="s">
        <v>45</v>
      </c>
      <c r="E98" s="31" t="s">
        <v>229</v>
      </c>
    </row>
    <row r="99" spans="1:5" ht="51">
      <c r="A99" t="s">
        <v>46</v>
      </c>
      <c r="E99" s="29" t="s">
        <v>227</v>
      </c>
    </row>
    <row r="100" spans="1:16" ht="12.75">
      <c r="A100" s="18" t="s">
        <v>38</v>
      </c>
      <c s="23" t="s">
        <v>230</v>
      </c>
      <c s="23" t="s">
        <v>108</v>
      </c>
      <c s="18" t="s">
        <v>40</v>
      </c>
      <c s="24" t="s">
        <v>109</v>
      </c>
      <c s="25" t="s">
        <v>85</v>
      </c>
      <c s="26">
        <v>1399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86</v>
      </c>
    </row>
    <row r="102" spans="1:5" ht="12.75">
      <c r="A102" s="30" t="s">
        <v>45</v>
      </c>
      <c r="E102" s="31" t="s">
        <v>231</v>
      </c>
    </row>
    <row r="103" spans="1:5" ht="38.25">
      <c r="A103" t="s">
        <v>46</v>
      </c>
      <c r="E103" s="29" t="s">
        <v>111</v>
      </c>
    </row>
    <row r="104" spans="1:16" ht="12.75">
      <c r="A104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85</v>
      </c>
      <c s="26">
        <v>33.9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86</v>
      </c>
    </row>
    <row r="106" spans="1:5" ht="25.5">
      <c r="A106" s="30" t="s">
        <v>45</v>
      </c>
      <c r="E106" s="31" t="s">
        <v>235</v>
      </c>
    </row>
    <row r="107" spans="1:5" ht="51">
      <c r="A107" t="s">
        <v>46</v>
      </c>
      <c r="E107" s="29" t="s">
        <v>115</v>
      </c>
    </row>
    <row r="108" spans="1:16" ht="12.75">
      <c r="A108" s="18" t="s">
        <v>38</v>
      </c>
      <c s="23" t="s">
        <v>236</v>
      </c>
      <c s="23" t="s">
        <v>112</v>
      </c>
      <c s="18" t="s">
        <v>40</v>
      </c>
      <c s="24" t="s">
        <v>113</v>
      </c>
      <c s="25" t="s">
        <v>85</v>
      </c>
      <c s="26">
        <v>16219.8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86</v>
      </c>
    </row>
    <row r="110" spans="1:5" ht="89.25">
      <c r="A110" s="30" t="s">
        <v>45</v>
      </c>
      <c r="E110" s="31" t="s">
        <v>237</v>
      </c>
    </row>
    <row r="111" spans="1:5" ht="51">
      <c r="A111" t="s">
        <v>46</v>
      </c>
      <c r="E111" s="29" t="s">
        <v>115</v>
      </c>
    </row>
    <row r="112" spans="1:16" ht="12.75">
      <c r="A112" s="18" t="s">
        <v>38</v>
      </c>
      <c s="23" t="s">
        <v>238</v>
      </c>
      <c s="23" t="s">
        <v>116</v>
      </c>
      <c s="18" t="s">
        <v>40</v>
      </c>
      <c s="24" t="s">
        <v>117</v>
      </c>
      <c s="25" t="s">
        <v>85</v>
      </c>
      <c s="26">
        <v>8109.9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86</v>
      </c>
    </row>
    <row r="114" spans="1:5" ht="38.25">
      <c r="A114" s="30" t="s">
        <v>45</v>
      </c>
      <c r="E114" s="31" t="s">
        <v>239</v>
      </c>
    </row>
    <row r="115" spans="1:5" ht="140.25">
      <c r="A115" t="s">
        <v>46</v>
      </c>
      <c r="E115" s="29" t="s">
        <v>119</v>
      </c>
    </row>
    <row r="116" spans="1:16" ht="12.75">
      <c r="A116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85</v>
      </c>
      <c s="26">
        <v>33.9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86</v>
      </c>
    </row>
    <row r="118" spans="1:5" ht="12.75">
      <c r="A118" s="30" t="s">
        <v>45</v>
      </c>
      <c r="E118" s="31" t="s">
        <v>243</v>
      </c>
    </row>
    <row r="119" spans="1:5" ht="140.25">
      <c r="A119" t="s">
        <v>46</v>
      </c>
      <c r="E119" s="29" t="s">
        <v>119</v>
      </c>
    </row>
    <row r="120" spans="1:16" ht="12.75">
      <c r="A120" s="18" t="s">
        <v>38</v>
      </c>
      <c s="23" t="s">
        <v>244</v>
      </c>
      <c s="23" t="s">
        <v>245</v>
      </c>
      <c s="18" t="s">
        <v>40</v>
      </c>
      <c s="24" t="s">
        <v>246</v>
      </c>
      <c s="25" t="s">
        <v>85</v>
      </c>
      <c s="26">
        <v>33.9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86</v>
      </c>
    </row>
    <row r="122" spans="1:5" ht="12.75">
      <c r="A122" s="30" t="s">
        <v>45</v>
      </c>
      <c r="E122" s="31" t="s">
        <v>247</v>
      </c>
    </row>
    <row r="123" spans="1:5" ht="140.25">
      <c r="A123" t="s">
        <v>46</v>
      </c>
      <c r="E123" s="29" t="s">
        <v>119</v>
      </c>
    </row>
    <row r="124" spans="1:16" ht="12.75">
      <c r="A124" s="18" t="s">
        <v>38</v>
      </c>
      <c s="23" t="s">
        <v>248</v>
      </c>
      <c s="23" t="s">
        <v>121</v>
      </c>
      <c s="18" t="s">
        <v>40</v>
      </c>
      <c s="24" t="s">
        <v>122</v>
      </c>
      <c s="25" t="s">
        <v>79</v>
      </c>
      <c s="26">
        <v>336.5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25.5">
      <c r="A125" s="28" t="s">
        <v>43</v>
      </c>
      <c r="E125" s="29" t="s">
        <v>123</v>
      </c>
    </row>
    <row r="126" spans="1:5" ht="12.75">
      <c r="A126" s="30" t="s">
        <v>45</v>
      </c>
      <c r="E126" s="31" t="s">
        <v>249</v>
      </c>
    </row>
    <row r="127" spans="1:5" ht="204">
      <c r="A127" t="s">
        <v>46</v>
      </c>
      <c r="E127" s="29" t="s">
        <v>125</v>
      </c>
    </row>
    <row r="128" spans="1:16" ht="12.75">
      <c r="A128" s="18" t="s">
        <v>38</v>
      </c>
      <c s="23" t="s">
        <v>250</v>
      </c>
      <c s="23" t="s">
        <v>127</v>
      </c>
      <c s="18" t="s">
        <v>40</v>
      </c>
      <c s="24" t="s">
        <v>128</v>
      </c>
      <c s="25" t="s">
        <v>129</v>
      </c>
      <c s="26">
        <v>1456.7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86</v>
      </c>
    </row>
    <row r="130" spans="1:5" ht="38.25">
      <c r="A130" s="30" t="s">
        <v>45</v>
      </c>
      <c r="E130" s="31" t="s">
        <v>251</v>
      </c>
    </row>
    <row r="131" spans="1:5" ht="38.25">
      <c r="A131" t="s">
        <v>46</v>
      </c>
      <c r="E131" s="29" t="s">
        <v>131</v>
      </c>
    </row>
    <row r="132" spans="1:18" ht="12.75" customHeight="1">
      <c r="A132" s="5" t="s">
        <v>36</v>
      </c>
      <c s="5"/>
      <c s="35" t="s">
        <v>107</v>
      </c>
      <c s="5"/>
      <c s="21" t="s">
        <v>132</v>
      </c>
      <c s="5"/>
      <c s="5"/>
      <c s="5"/>
      <c s="36">
        <f>0+Q132</f>
      </c>
      <c r="O132">
        <f>0+R132</f>
      </c>
      <c r="Q132">
        <f>0+I133</f>
      </c>
      <c>
        <f>0+O133</f>
      </c>
    </row>
    <row r="133" spans="1:16" ht="12.75">
      <c r="A133" s="18" t="s">
        <v>38</v>
      </c>
      <c s="23" t="s">
        <v>252</v>
      </c>
      <c s="23" t="s">
        <v>253</v>
      </c>
      <c s="18" t="s">
        <v>40</v>
      </c>
      <c s="24" t="s">
        <v>254</v>
      </c>
      <c s="25" t="s">
        <v>136</v>
      </c>
      <c s="26">
        <v>1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40</v>
      </c>
    </row>
    <row r="135" spans="1:5" ht="12.75">
      <c r="A135" s="30" t="s">
        <v>45</v>
      </c>
      <c r="E135" s="31" t="s">
        <v>255</v>
      </c>
    </row>
    <row r="136" spans="1:5" ht="89.25">
      <c r="A136" t="s">
        <v>46</v>
      </c>
      <c r="E136" s="29" t="s">
        <v>256</v>
      </c>
    </row>
    <row r="137" spans="1:18" ht="12.75" customHeight="1">
      <c r="A137" s="5" t="s">
        <v>36</v>
      </c>
      <c s="5"/>
      <c s="35" t="s">
        <v>33</v>
      </c>
      <c s="5"/>
      <c s="21" t="s">
        <v>139</v>
      </c>
      <c s="5"/>
      <c s="5"/>
      <c s="5"/>
      <c s="36">
        <f>0+Q137</f>
      </c>
      <c r="O137">
        <f>0+R137</f>
      </c>
      <c r="Q137">
        <f>0+I138+I142+I146+I150+I154+I158+I162+I166+I170+I174</f>
      </c>
      <c>
        <f>0+O138+O142+O146+O150+O154+O158+O162+O166+O170+O174</f>
      </c>
    </row>
    <row r="138" spans="1:16" ht="12.75">
      <c r="A138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129</v>
      </c>
      <c s="26">
        <v>32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25.5">
      <c r="A139" s="28" t="s">
        <v>43</v>
      </c>
      <c r="E139" s="29" t="s">
        <v>80</v>
      </c>
    </row>
    <row r="140" spans="1:5" ht="12.75">
      <c r="A140" s="30" t="s">
        <v>45</v>
      </c>
      <c r="E140" s="31" t="s">
        <v>260</v>
      </c>
    </row>
    <row r="141" spans="1:5" ht="38.25">
      <c r="A141" t="s">
        <v>46</v>
      </c>
      <c r="E141" s="29" t="s">
        <v>261</v>
      </c>
    </row>
    <row r="142" spans="1:16" ht="25.5">
      <c r="A142" s="18" t="s">
        <v>38</v>
      </c>
      <c s="23" t="s">
        <v>262</v>
      </c>
      <c s="23" t="s">
        <v>263</v>
      </c>
      <c s="18" t="s">
        <v>40</v>
      </c>
      <c s="24" t="s">
        <v>264</v>
      </c>
      <c s="25" t="s">
        <v>129</v>
      </c>
      <c s="26">
        <v>48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86</v>
      </c>
    </row>
    <row r="144" spans="1:5" ht="25.5">
      <c r="A144" s="30" t="s">
        <v>45</v>
      </c>
      <c r="E144" s="31" t="s">
        <v>265</v>
      </c>
    </row>
    <row r="145" spans="1:5" ht="140.25">
      <c r="A145" t="s">
        <v>46</v>
      </c>
      <c r="E145" s="29" t="s">
        <v>266</v>
      </c>
    </row>
    <row r="146" spans="1:16" ht="12.75">
      <c r="A146" s="18" t="s">
        <v>38</v>
      </c>
      <c s="23" t="s">
        <v>267</v>
      </c>
      <c s="23" t="s">
        <v>268</v>
      </c>
      <c s="18" t="s">
        <v>22</v>
      </c>
      <c s="24" t="s">
        <v>269</v>
      </c>
      <c s="25" t="s">
        <v>136</v>
      </c>
      <c s="26">
        <v>121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40</v>
      </c>
    </row>
    <row r="148" spans="1:5" ht="12.75">
      <c r="A148" s="30" t="s">
        <v>45</v>
      </c>
      <c r="E148" s="31" t="s">
        <v>270</v>
      </c>
    </row>
    <row r="149" spans="1:5" ht="51">
      <c r="A149" t="s">
        <v>46</v>
      </c>
      <c r="E149" s="29" t="s">
        <v>271</v>
      </c>
    </row>
    <row r="150" spans="1:16" ht="12.75">
      <c r="A150" s="18" t="s">
        <v>38</v>
      </c>
      <c s="23" t="s">
        <v>272</v>
      </c>
      <c s="23" t="s">
        <v>268</v>
      </c>
      <c s="18" t="s">
        <v>16</v>
      </c>
      <c s="24" t="s">
        <v>269</v>
      </c>
      <c s="25" t="s">
        <v>136</v>
      </c>
      <c s="26">
        <v>14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40</v>
      </c>
    </row>
    <row r="152" spans="1:5" ht="12.75">
      <c r="A152" s="30" t="s">
        <v>45</v>
      </c>
      <c r="E152" s="31" t="s">
        <v>273</v>
      </c>
    </row>
    <row r="153" spans="1:5" ht="51">
      <c r="A153" t="s">
        <v>46</v>
      </c>
      <c r="E153" s="29" t="s">
        <v>271</v>
      </c>
    </row>
    <row r="154" spans="1:16" ht="25.5">
      <c r="A154" s="18" t="s">
        <v>38</v>
      </c>
      <c s="23" t="s">
        <v>274</v>
      </c>
      <c s="23" t="s">
        <v>147</v>
      </c>
      <c s="18" t="s">
        <v>40</v>
      </c>
      <c s="24" t="s">
        <v>148</v>
      </c>
      <c s="25" t="s">
        <v>85</v>
      </c>
      <c s="26">
        <v>356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86</v>
      </c>
    </row>
    <row r="156" spans="1:5" ht="12.75">
      <c r="A156" s="30" t="s">
        <v>45</v>
      </c>
      <c r="E156" s="31" t="s">
        <v>275</v>
      </c>
    </row>
    <row r="157" spans="1:5" ht="38.25">
      <c r="A157" t="s">
        <v>46</v>
      </c>
      <c r="E157" s="29" t="s">
        <v>150</v>
      </c>
    </row>
    <row r="158" spans="1:16" ht="12.75">
      <c r="A158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129</v>
      </c>
      <c s="26">
        <v>19.7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86</v>
      </c>
    </row>
    <row r="160" spans="1:5" ht="12.75">
      <c r="A160" s="30" t="s">
        <v>45</v>
      </c>
      <c r="E160" s="31" t="s">
        <v>279</v>
      </c>
    </row>
    <row r="161" spans="1:5" ht="63.75">
      <c r="A161" t="s">
        <v>46</v>
      </c>
      <c r="E161" s="29" t="s">
        <v>280</v>
      </c>
    </row>
    <row r="162" spans="1:16" ht="12.75">
      <c r="A162" s="18" t="s">
        <v>38</v>
      </c>
      <c s="23" t="s">
        <v>281</v>
      </c>
      <c s="23" t="s">
        <v>282</v>
      </c>
      <c s="18" t="s">
        <v>40</v>
      </c>
      <c s="24" t="s">
        <v>283</v>
      </c>
      <c s="25" t="s">
        <v>136</v>
      </c>
      <c s="26">
        <v>3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86</v>
      </c>
    </row>
    <row r="164" spans="1:5" ht="12.75">
      <c r="A164" s="30" t="s">
        <v>45</v>
      </c>
      <c r="E164" s="31" t="s">
        <v>284</v>
      </c>
    </row>
    <row r="165" spans="1:5" ht="63.75">
      <c r="A165" t="s">
        <v>46</v>
      </c>
      <c r="E165" s="29" t="s">
        <v>285</v>
      </c>
    </row>
    <row r="166" spans="1:16" ht="12.75">
      <c r="A166" s="18" t="s">
        <v>38</v>
      </c>
      <c s="23" t="s">
        <v>286</v>
      </c>
      <c s="23" t="s">
        <v>287</v>
      </c>
      <c s="18" t="s">
        <v>40</v>
      </c>
      <c s="24" t="s">
        <v>288</v>
      </c>
      <c s="25" t="s">
        <v>129</v>
      </c>
      <c s="26">
        <v>22.6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86</v>
      </c>
    </row>
    <row r="168" spans="1:5" ht="12.75">
      <c r="A168" s="30" t="s">
        <v>45</v>
      </c>
      <c r="E168" s="31" t="s">
        <v>289</v>
      </c>
    </row>
    <row r="169" spans="1:5" ht="25.5">
      <c r="A169" t="s">
        <v>46</v>
      </c>
      <c r="E169" s="29" t="s">
        <v>290</v>
      </c>
    </row>
    <row r="170" spans="1:16" ht="12.75">
      <c r="A170" s="18" t="s">
        <v>38</v>
      </c>
      <c s="23" t="s">
        <v>291</v>
      </c>
      <c s="23" t="s">
        <v>292</v>
      </c>
      <c s="18" t="s">
        <v>40</v>
      </c>
      <c s="24" t="s">
        <v>293</v>
      </c>
      <c s="25" t="s">
        <v>129</v>
      </c>
      <c s="26">
        <v>20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86</v>
      </c>
    </row>
    <row r="172" spans="1:5" ht="12.75">
      <c r="A172" s="30" t="s">
        <v>45</v>
      </c>
      <c r="E172" s="31" t="s">
        <v>294</v>
      </c>
    </row>
    <row r="173" spans="1:5" ht="89.25">
      <c r="A173" t="s">
        <v>46</v>
      </c>
      <c r="E173" s="29" t="s">
        <v>295</v>
      </c>
    </row>
    <row r="174" spans="1:16" ht="12.75">
      <c r="A174" s="18" t="s">
        <v>38</v>
      </c>
      <c s="23" t="s">
        <v>296</v>
      </c>
      <c s="23" t="s">
        <v>152</v>
      </c>
      <c s="18" t="s">
        <v>40</v>
      </c>
      <c s="24" t="s">
        <v>153</v>
      </c>
      <c s="25" t="s">
        <v>85</v>
      </c>
      <c s="26">
        <v>8076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86</v>
      </c>
    </row>
    <row r="176" spans="1:5" ht="12.75">
      <c r="A176" s="30" t="s">
        <v>45</v>
      </c>
      <c r="E176" s="31" t="s">
        <v>297</v>
      </c>
    </row>
    <row r="177" spans="1:5" ht="25.5">
      <c r="A177" t="s">
        <v>46</v>
      </c>
      <c r="E177" s="29" t="s">
        <v>155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0+O8+O17+O42+O51+O72+O77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298</v>
      </c>
      <c s="32">
        <f>0+I8+I17+I42+I51+I72+I77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298</v>
      </c>
      <c s="5"/>
      <c s="14" t="s">
        <v>299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71</v>
      </c>
      <c s="18" t="s">
        <v>22</v>
      </c>
      <c s="24" t="s">
        <v>72</v>
      </c>
      <c s="25" t="s">
        <v>73</v>
      </c>
      <c s="26">
        <v>36.8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300</v>
      </c>
    </row>
    <row r="12" spans="1:5" ht="25.5">
      <c r="A12" t="s">
        <v>46</v>
      </c>
      <c r="E12" s="29" t="s">
        <v>75</v>
      </c>
    </row>
    <row r="13" spans="1:16" ht="12.75">
      <c r="A13" s="18" t="s">
        <v>38</v>
      </c>
      <c s="23" t="s">
        <v>16</v>
      </c>
      <c s="23" t="s">
        <v>71</v>
      </c>
      <c s="18" t="s">
        <v>26</v>
      </c>
      <c s="24" t="s">
        <v>301</v>
      </c>
      <c s="25" t="s">
        <v>73</v>
      </c>
      <c s="26">
        <v>27.88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302</v>
      </c>
    </row>
    <row r="16" spans="1:5" ht="25.5">
      <c r="A16" t="s">
        <v>46</v>
      </c>
      <c r="E16" s="29" t="s">
        <v>75</v>
      </c>
    </row>
    <row r="17" spans="1:18" ht="12.75" customHeight="1">
      <c r="A17" s="5" t="s">
        <v>36</v>
      </c>
      <c s="5"/>
      <c s="35" t="s">
        <v>22</v>
      </c>
      <c s="5"/>
      <c s="21" t="s">
        <v>76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25.5">
      <c r="A18" s="18" t="s">
        <v>38</v>
      </c>
      <c s="23" t="s">
        <v>15</v>
      </c>
      <c s="23" t="s">
        <v>303</v>
      </c>
      <c s="18" t="s">
        <v>40</v>
      </c>
      <c s="24" t="s">
        <v>304</v>
      </c>
      <c s="25" t="s">
        <v>129</v>
      </c>
      <c s="26">
        <v>136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86</v>
      </c>
    </row>
    <row r="20" spans="1:5" ht="12.75">
      <c r="A20" s="30" t="s">
        <v>45</v>
      </c>
      <c r="E20" s="31" t="s">
        <v>305</v>
      </c>
    </row>
    <row r="21" spans="1:5" ht="63.75">
      <c r="A21" t="s">
        <v>46</v>
      </c>
      <c r="E21" s="29" t="s">
        <v>306</v>
      </c>
    </row>
    <row r="22" spans="1:16" ht="25.5">
      <c r="A22" s="18" t="s">
        <v>38</v>
      </c>
      <c s="23" t="s">
        <v>26</v>
      </c>
      <c s="23" t="s">
        <v>307</v>
      </c>
      <c s="18" t="s">
        <v>40</v>
      </c>
      <c s="24" t="s">
        <v>308</v>
      </c>
      <c s="25" t="s">
        <v>170</v>
      </c>
      <c s="26">
        <v>418.2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309</v>
      </c>
    </row>
    <row r="25" spans="1:5" ht="25.5">
      <c r="A25" t="s">
        <v>46</v>
      </c>
      <c r="E25" s="29" t="s">
        <v>172</v>
      </c>
    </row>
    <row r="26" spans="1:16" ht="12.75">
      <c r="A26" s="18" t="s">
        <v>38</v>
      </c>
      <c s="23" t="s">
        <v>28</v>
      </c>
      <c s="23" t="s">
        <v>77</v>
      </c>
      <c s="18" t="s">
        <v>40</v>
      </c>
      <c s="24" t="s">
        <v>78</v>
      </c>
      <c s="25" t="s">
        <v>79</v>
      </c>
      <c s="26">
        <v>8.25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80</v>
      </c>
    </row>
    <row r="28" spans="1:5" ht="51">
      <c r="A28" s="30" t="s">
        <v>45</v>
      </c>
      <c r="E28" s="31" t="s">
        <v>310</v>
      </c>
    </row>
    <row r="29" spans="1:5" ht="25.5">
      <c r="A29" t="s">
        <v>46</v>
      </c>
      <c r="E29" s="29" t="s">
        <v>82</v>
      </c>
    </row>
    <row r="30" spans="1:16" ht="12.75">
      <c r="A30" s="18" t="s">
        <v>38</v>
      </c>
      <c s="23" t="s">
        <v>30</v>
      </c>
      <c s="23" t="s">
        <v>83</v>
      </c>
      <c s="18" t="s">
        <v>40</v>
      </c>
      <c s="24" t="s">
        <v>84</v>
      </c>
      <c s="25" t="s">
        <v>85</v>
      </c>
      <c s="26">
        <v>368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86</v>
      </c>
    </row>
    <row r="32" spans="1:5" ht="12.75">
      <c r="A32" s="30" t="s">
        <v>45</v>
      </c>
      <c r="E32" s="31" t="s">
        <v>311</v>
      </c>
    </row>
    <row r="33" spans="1:5" ht="63.75">
      <c r="A33" t="s">
        <v>46</v>
      </c>
      <c r="E33" s="29" t="s">
        <v>88</v>
      </c>
    </row>
    <row r="34" spans="1:16" ht="12.75">
      <c r="A34" s="18" t="s">
        <v>38</v>
      </c>
      <c s="23" t="s">
        <v>66</v>
      </c>
      <c s="23" t="s">
        <v>89</v>
      </c>
      <c s="18" t="s">
        <v>40</v>
      </c>
      <c s="24" t="s">
        <v>90</v>
      </c>
      <c s="25" t="s">
        <v>79</v>
      </c>
      <c s="26">
        <v>6.104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86</v>
      </c>
    </row>
    <row r="36" spans="1:5" ht="12.75">
      <c r="A36" s="30" t="s">
        <v>45</v>
      </c>
      <c r="E36" s="31" t="s">
        <v>312</v>
      </c>
    </row>
    <row r="37" spans="1:5" ht="267.75">
      <c r="A37" t="s">
        <v>46</v>
      </c>
      <c r="E37" s="29" t="s">
        <v>92</v>
      </c>
    </row>
    <row r="38" spans="1:16" ht="12.75">
      <c r="A38" s="18" t="s">
        <v>38</v>
      </c>
      <c s="23" t="s">
        <v>107</v>
      </c>
      <c s="23" t="s">
        <v>93</v>
      </c>
      <c s="18" t="s">
        <v>40</v>
      </c>
      <c s="24" t="s">
        <v>94</v>
      </c>
      <c s="25" t="s">
        <v>85</v>
      </c>
      <c s="26">
        <v>540.6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86</v>
      </c>
    </row>
    <row r="40" spans="1:5" ht="38.25">
      <c r="A40" s="30" t="s">
        <v>45</v>
      </c>
      <c r="E40" s="31" t="s">
        <v>313</v>
      </c>
    </row>
    <row r="41" spans="1:5" ht="38.25">
      <c r="A41" t="s">
        <v>46</v>
      </c>
      <c r="E41" s="29" t="s">
        <v>96</v>
      </c>
    </row>
    <row r="42" spans="1:18" ht="12.75" customHeight="1">
      <c r="A42" s="5" t="s">
        <v>36</v>
      </c>
      <c s="5"/>
      <c s="35" t="s">
        <v>26</v>
      </c>
      <c s="5"/>
      <c s="21" t="s">
        <v>97</v>
      </c>
      <c s="5"/>
      <c s="5"/>
      <c s="5"/>
      <c s="36">
        <f>0+Q42</f>
      </c>
      <c r="O42">
        <f>0+R42</f>
      </c>
      <c r="Q42">
        <f>0+I43+I47</f>
      </c>
      <c>
        <f>0+O43+O47</f>
      </c>
    </row>
    <row r="43" spans="1:16" ht="12.75">
      <c r="A43" s="18" t="s">
        <v>38</v>
      </c>
      <c s="23" t="s">
        <v>33</v>
      </c>
      <c s="23" t="s">
        <v>98</v>
      </c>
      <c s="18" t="s">
        <v>40</v>
      </c>
      <c s="24" t="s">
        <v>99</v>
      </c>
      <c s="25" t="s">
        <v>79</v>
      </c>
      <c s="26">
        <v>0.8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86</v>
      </c>
    </row>
    <row r="45" spans="1:5" ht="12.75">
      <c r="A45" s="30" t="s">
        <v>45</v>
      </c>
      <c r="E45" s="31" t="s">
        <v>314</v>
      </c>
    </row>
    <row r="46" spans="1:5" ht="38.25">
      <c r="A46" t="s">
        <v>46</v>
      </c>
      <c r="E46" s="29" t="s">
        <v>101</v>
      </c>
    </row>
    <row r="47" spans="1:16" ht="12.75">
      <c r="A47" s="18" t="s">
        <v>38</v>
      </c>
      <c s="23" t="s">
        <v>35</v>
      </c>
      <c s="23" t="s">
        <v>102</v>
      </c>
      <c s="18" t="s">
        <v>40</v>
      </c>
      <c s="24" t="s">
        <v>103</v>
      </c>
      <c s="25" t="s">
        <v>85</v>
      </c>
      <c s="26">
        <v>20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86</v>
      </c>
    </row>
    <row r="49" spans="1:5" ht="12.75">
      <c r="A49" s="30" t="s">
        <v>45</v>
      </c>
      <c r="E49" s="31" t="s">
        <v>315</v>
      </c>
    </row>
    <row r="50" spans="1:5" ht="102">
      <c r="A50" t="s">
        <v>46</v>
      </c>
      <c r="E50" s="29" t="s">
        <v>105</v>
      </c>
    </row>
    <row r="51" spans="1:18" ht="12.75" customHeight="1">
      <c r="A51" s="5" t="s">
        <v>36</v>
      </c>
      <c s="5"/>
      <c s="35" t="s">
        <v>28</v>
      </c>
      <c s="5"/>
      <c s="21" t="s">
        <v>106</v>
      </c>
      <c s="5"/>
      <c s="5"/>
      <c s="5"/>
      <c s="36">
        <f>0+Q51</f>
      </c>
      <c r="O51">
        <f>0+R51</f>
      </c>
      <c r="Q51">
        <f>0+I52+I56+I60+I64+I68</f>
      </c>
      <c>
        <f>0+O52+O56+O60+O64+O68</f>
      </c>
    </row>
    <row r="52" spans="1:16" ht="12.75">
      <c r="A52" s="18" t="s">
        <v>38</v>
      </c>
      <c s="23" t="s">
        <v>120</v>
      </c>
      <c s="23" t="s">
        <v>108</v>
      </c>
      <c s="18" t="s">
        <v>40</v>
      </c>
      <c s="24" t="s">
        <v>109</v>
      </c>
      <c s="25" t="s">
        <v>85</v>
      </c>
      <c s="26">
        <v>368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86</v>
      </c>
    </row>
    <row r="54" spans="1:5" ht="12.75">
      <c r="A54" s="30" t="s">
        <v>45</v>
      </c>
      <c r="E54" s="31" t="s">
        <v>316</v>
      </c>
    </row>
    <row r="55" spans="1:5" ht="38.25">
      <c r="A55" t="s">
        <v>46</v>
      </c>
      <c r="E55" s="29" t="s">
        <v>111</v>
      </c>
    </row>
    <row r="56" spans="1:16" ht="12.75">
      <c r="A56" s="18" t="s">
        <v>38</v>
      </c>
      <c s="23" t="s">
        <v>126</v>
      </c>
      <c s="23" t="s">
        <v>112</v>
      </c>
      <c s="18" t="s">
        <v>40</v>
      </c>
      <c s="24" t="s">
        <v>113</v>
      </c>
      <c s="25" t="s">
        <v>85</v>
      </c>
      <c s="26">
        <v>6419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86</v>
      </c>
    </row>
    <row r="58" spans="1:5" ht="38.25">
      <c r="A58" s="30" t="s">
        <v>45</v>
      </c>
      <c r="E58" s="31" t="s">
        <v>317</v>
      </c>
    </row>
    <row r="59" spans="1:5" ht="51">
      <c r="A59" t="s">
        <v>46</v>
      </c>
      <c r="E59" s="29" t="s">
        <v>115</v>
      </c>
    </row>
    <row r="60" spans="1:16" ht="12.75">
      <c r="A60" s="18" t="s">
        <v>38</v>
      </c>
      <c s="23" t="s">
        <v>133</v>
      </c>
      <c s="23" t="s">
        <v>116</v>
      </c>
      <c s="18" t="s">
        <v>40</v>
      </c>
      <c s="24" t="s">
        <v>117</v>
      </c>
      <c s="25" t="s">
        <v>85</v>
      </c>
      <c s="26">
        <v>3320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86</v>
      </c>
    </row>
    <row r="62" spans="1:5" ht="38.25">
      <c r="A62" s="30" t="s">
        <v>45</v>
      </c>
      <c r="E62" s="31" t="s">
        <v>318</v>
      </c>
    </row>
    <row r="63" spans="1:5" ht="140.25">
      <c r="A63" t="s">
        <v>46</v>
      </c>
      <c r="E63" s="29" t="s">
        <v>119</v>
      </c>
    </row>
    <row r="64" spans="1:16" ht="12.75">
      <c r="A64" s="18" t="s">
        <v>38</v>
      </c>
      <c s="23" t="s">
        <v>140</v>
      </c>
      <c s="23" t="s">
        <v>121</v>
      </c>
      <c s="18" t="s">
        <v>40</v>
      </c>
      <c s="24" t="s">
        <v>122</v>
      </c>
      <c s="25" t="s">
        <v>79</v>
      </c>
      <c s="26">
        <v>129.125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25.5">
      <c r="A65" s="28" t="s">
        <v>43</v>
      </c>
      <c r="E65" s="29" t="s">
        <v>123</v>
      </c>
    </row>
    <row r="66" spans="1:5" ht="12.75">
      <c r="A66" s="30" t="s">
        <v>45</v>
      </c>
      <c r="E66" s="31" t="s">
        <v>319</v>
      </c>
    </row>
    <row r="67" spans="1:5" ht="204">
      <c r="A67" t="s">
        <v>46</v>
      </c>
      <c r="E67" s="29" t="s">
        <v>125</v>
      </c>
    </row>
    <row r="68" spans="1:16" ht="12.75">
      <c r="A68" s="18" t="s">
        <v>38</v>
      </c>
      <c s="23" t="s">
        <v>146</v>
      </c>
      <c s="23" t="s">
        <v>127</v>
      </c>
      <c s="18" t="s">
        <v>40</v>
      </c>
      <c s="24" t="s">
        <v>128</v>
      </c>
      <c s="25" t="s">
        <v>129</v>
      </c>
      <c s="26">
        <v>553.9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86</v>
      </c>
    </row>
    <row r="70" spans="1:5" ht="12.75">
      <c r="A70" s="30" t="s">
        <v>45</v>
      </c>
      <c r="E70" s="31" t="s">
        <v>320</v>
      </c>
    </row>
    <row r="71" spans="1:5" ht="38.25">
      <c r="A71" t="s">
        <v>46</v>
      </c>
      <c r="E71" s="29" t="s">
        <v>131</v>
      </c>
    </row>
    <row r="72" spans="1:18" ht="12.75" customHeight="1">
      <c r="A72" s="5" t="s">
        <v>36</v>
      </c>
      <c s="5"/>
      <c s="35" t="s">
        <v>107</v>
      </c>
      <c s="5"/>
      <c s="21" t="s">
        <v>132</v>
      </c>
      <c s="5"/>
      <c s="5"/>
      <c s="5"/>
      <c s="36">
        <f>0+Q72</f>
      </c>
      <c r="O72">
        <f>0+R72</f>
      </c>
      <c r="Q72">
        <f>0+I73</f>
      </c>
      <c>
        <f>0+O73</f>
      </c>
    </row>
    <row r="73" spans="1:16" ht="12.75">
      <c r="A73" s="18" t="s">
        <v>38</v>
      </c>
      <c s="23" t="s">
        <v>151</v>
      </c>
      <c s="23" t="s">
        <v>134</v>
      </c>
      <c s="18" t="s">
        <v>40</v>
      </c>
      <c s="24" t="s">
        <v>135</v>
      </c>
      <c s="25" t="s">
        <v>136</v>
      </c>
      <c s="26">
        <v>3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12.75">
      <c r="A75" s="30" t="s">
        <v>45</v>
      </c>
      <c r="E75" s="31" t="s">
        <v>321</v>
      </c>
    </row>
    <row r="76" spans="1:5" ht="25.5">
      <c r="A76" t="s">
        <v>46</v>
      </c>
      <c r="E76" s="29" t="s">
        <v>138</v>
      </c>
    </row>
    <row r="77" spans="1:18" ht="12.75" customHeight="1">
      <c r="A77" s="5" t="s">
        <v>36</v>
      </c>
      <c s="5"/>
      <c s="35" t="s">
        <v>33</v>
      </c>
      <c s="5"/>
      <c s="21" t="s">
        <v>139</v>
      </c>
      <c s="5"/>
      <c s="5"/>
      <c s="5"/>
      <c s="36">
        <f>0+Q77</f>
      </c>
      <c r="O77">
        <f>0+R77</f>
      </c>
      <c r="Q77">
        <f>0+I78+I82+I86+I90+I94+I98</f>
      </c>
      <c>
        <f>0+O78+O82+O86+O90+O94+O98</f>
      </c>
    </row>
    <row r="78" spans="1:16" ht="12.75">
      <c r="A78" s="18" t="s">
        <v>38</v>
      </c>
      <c s="23" t="s">
        <v>204</v>
      </c>
      <c s="23" t="s">
        <v>141</v>
      </c>
      <c s="18" t="s">
        <v>40</v>
      </c>
      <c s="24" t="s">
        <v>142</v>
      </c>
      <c s="25" t="s">
        <v>136</v>
      </c>
      <c s="26">
        <v>2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143</v>
      </c>
    </row>
    <row r="80" spans="1:5" ht="12.75">
      <c r="A80" s="30" t="s">
        <v>45</v>
      </c>
      <c r="E80" s="31" t="s">
        <v>322</v>
      </c>
    </row>
    <row r="81" spans="1:5" ht="38.25">
      <c r="A81" t="s">
        <v>46</v>
      </c>
      <c r="E81" s="29" t="s">
        <v>145</v>
      </c>
    </row>
    <row r="82" spans="1:16" ht="25.5">
      <c r="A82" s="18" t="s">
        <v>38</v>
      </c>
      <c s="23" t="s">
        <v>208</v>
      </c>
      <c s="23" t="s">
        <v>147</v>
      </c>
      <c s="18" t="s">
        <v>40</v>
      </c>
      <c s="24" t="s">
        <v>148</v>
      </c>
      <c s="25" t="s">
        <v>85</v>
      </c>
      <c s="26">
        <v>136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86</v>
      </c>
    </row>
    <row r="84" spans="1:5" ht="12.75">
      <c r="A84" s="30" t="s">
        <v>45</v>
      </c>
      <c r="E84" s="31" t="s">
        <v>323</v>
      </c>
    </row>
    <row r="85" spans="1:5" ht="38.25">
      <c r="A85" t="s">
        <v>46</v>
      </c>
      <c r="E85" s="29" t="s">
        <v>150</v>
      </c>
    </row>
    <row r="86" spans="1:16" ht="12.75">
      <c r="A86" s="18" t="s">
        <v>38</v>
      </c>
      <c s="23" t="s">
        <v>212</v>
      </c>
      <c s="23" t="s">
        <v>324</v>
      </c>
      <c s="18" t="s">
        <v>40</v>
      </c>
      <c s="24" t="s">
        <v>325</v>
      </c>
      <c s="25" t="s">
        <v>129</v>
      </c>
      <c s="26">
        <v>108.25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86</v>
      </c>
    </row>
    <row r="88" spans="1:5" ht="63.75">
      <c r="A88" s="30" t="s">
        <v>45</v>
      </c>
      <c r="E88" s="31" t="s">
        <v>326</v>
      </c>
    </row>
    <row r="89" spans="1:5" ht="38.25">
      <c r="A89" t="s">
        <v>46</v>
      </c>
      <c r="E89" s="29" t="s">
        <v>327</v>
      </c>
    </row>
    <row r="90" spans="1:16" ht="12.75">
      <c r="A90" s="18" t="s">
        <v>38</v>
      </c>
      <c s="23" t="s">
        <v>217</v>
      </c>
      <c s="23" t="s">
        <v>328</v>
      </c>
      <c s="18" t="s">
        <v>40</v>
      </c>
      <c s="24" t="s">
        <v>329</v>
      </c>
      <c s="25" t="s">
        <v>129</v>
      </c>
      <c s="26">
        <v>6.2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86</v>
      </c>
    </row>
    <row r="92" spans="1:5" ht="12.75">
      <c r="A92" s="30" t="s">
        <v>45</v>
      </c>
      <c r="E92" s="31" t="s">
        <v>330</v>
      </c>
    </row>
    <row r="93" spans="1:5" ht="76.5">
      <c r="A93" t="s">
        <v>46</v>
      </c>
      <c r="E93" s="29" t="s">
        <v>331</v>
      </c>
    </row>
    <row r="94" spans="1:16" ht="12.75">
      <c r="A94" s="18" t="s">
        <v>38</v>
      </c>
      <c s="23" t="s">
        <v>223</v>
      </c>
      <c s="23" t="s">
        <v>152</v>
      </c>
      <c s="18" t="s">
        <v>40</v>
      </c>
      <c s="24" t="s">
        <v>153</v>
      </c>
      <c s="25" t="s">
        <v>85</v>
      </c>
      <c s="26">
        <v>3320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86</v>
      </c>
    </row>
    <row r="96" spans="1:5" ht="38.25">
      <c r="A96" s="30" t="s">
        <v>45</v>
      </c>
      <c r="E96" s="31" t="s">
        <v>332</v>
      </c>
    </row>
    <row r="97" spans="1:5" ht="25.5">
      <c r="A97" t="s">
        <v>46</v>
      </c>
      <c r="E97" s="29" t="s">
        <v>155</v>
      </c>
    </row>
    <row r="98" spans="1:16" ht="12.75">
      <c r="A98" s="18" t="s">
        <v>38</v>
      </c>
      <c s="23" t="s">
        <v>228</v>
      </c>
      <c s="23" t="s">
        <v>333</v>
      </c>
      <c s="18" t="s">
        <v>40</v>
      </c>
      <c s="24" t="s">
        <v>334</v>
      </c>
      <c s="25" t="s">
        <v>129</v>
      </c>
      <c s="26">
        <v>6.2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25.5">
      <c r="A99" s="28" t="s">
        <v>43</v>
      </c>
      <c r="E99" s="29" t="s">
        <v>80</v>
      </c>
    </row>
    <row r="100" spans="1:5" ht="12.75">
      <c r="A100" s="30" t="s">
        <v>45</v>
      </c>
      <c r="E100" s="31" t="s">
        <v>330</v>
      </c>
    </row>
    <row r="101" spans="1:5" ht="76.5">
      <c r="A101" t="s">
        <v>46</v>
      </c>
      <c r="E101" s="29" t="s">
        <v>335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0+O8+O13+O34+O55+O60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336</v>
      </c>
      <c s="32">
        <f>0+I8+I13+I34+I55+I60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336</v>
      </c>
      <c s="5"/>
      <c s="14" t="s">
        <v>337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71</v>
      </c>
      <c s="18" t="s">
        <v>22</v>
      </c>
      <c s="24" t="s">
        <v>72</v>
      </c>
      <c s="25" t="s">
        <v>73</v>
      </c>
      <c s="26">
        <v>80.6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338</v>
      </c>
    </row>
    <row r="12" spans="1:5" ht="25.5">
      <c r="A12" t="s">
        <v>46</v>
      </c>
      <c r="E12" s="29" t="s">
        <v>75</v>
      </c>
    </row>
    <row r="13" spans="1:18" ht="12.75" customHeight="1">
      <c r="A13" s="5" t="s">
        <v>36</v>
      </c>
      <c s="5"/>
      <c s="35" t="s">
        <v>22</v>
      </c>
      <c s="5"/>
      <c s="21" t="s">
        <v>76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38</v>
      </c>
      <c s="23" t="s">
        <v>16</v>
      </c>
      <c s="23" t="s">
        <v>77</v>
      </c>
      <c s="18" t="s">
        <v>40</v>
      </c>
      <c s="24" t="s">
        <v>78</v>
      </c>
      <c s="25" t="s">
        <v>79</v>
      </c>
      <c s="26">
        <v>1.9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80</v>
      </c>
    </row>
    <row r="16" spans="1:5" ht="38.25">
      <c r="A16" s="30" t="s">
        <v>45</v>
      </c>
      <c r="E16" s="31" t="s">
        <v>339</v>
      </c>
    </row>
    <row r="17" spans="1:5" ht="25.5">
      <c r="A17" t="s">
        <v>46</v>
      </c>
      <c r="E17" s="29" t="s">
        <v>82</v>
      </c>
    </row>
    <row r="18" spans="1:16" ht="12.75">
      <c r="A18" s="18" t="s">
        <v>38</v>
      </c>
      <c s="23" t="s">
        <v>15</v>
      </c>
      <c s="23" t="s">
        <v>83</v>
      </c>
      <c s="18" t="s">
        <v>40</v>
      </c>
      <c s="24" t="s">
        <v>84</v>
      </c>
      <c s="25" t="s">
        <v>85</v>
      </c>
      <c s="26">
        <v>806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86</v>
      </c>
    </row>
    <row r="20" spans="1:5" ht="12.75">
      <c r="A20" s="30" t="s">
        <v>45</v>
      </c>
      <c r="E20" s="31" t="s">
        <v>340</v>
      </c>
    </row>
    <row r="21" spans="1:5" ht="63.75">
      <c r="A21" t="s">
        <v>46</v>
      </c>
      <c r="E21" s="29" t="s">
        <v>88</v>
      </c>
    </row>
    <row r="22" spans="1:16" ht="12.75">
      <c r="A22" s="18" t="s">
        <v>38</v>
      </c>
      <c s="23" t="s">
        <v>26</v>
      </c>
      <c s="23" t="s">
        <v>341</v>
      </c>
      <c s="18" t="s">
        <v>40</v>
      </c>
      <c s="24" t="s">
        <v>342</v>
      </c>
      <c s="25" t="s">
        <v>129</v>
      </c>
      <c s="26">
        <v>22.5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80</v>
      </c>
    </row>
    <row r="24" spans="1:5" ht="12.75">
      <c r="A24" s="30" t="s">
        <v>45</v>
      </c>
      <c r="E24" s="31" t="s">
        <v>343</v>
      </c>
    </row>
    <row r="25" spans="1:5" ht="63.75">
      <c r="A25" t="s">
        <v>46</v>
      </c>
      <c r="E25" s="29" t="s">
        <v>88</v>
      </c>
    </row>
    <row r="26" spans="1:16" ht="12.75">
      <c r="A26" s="18" t="s">
        <v>38</v>
      </c>
      <c s="23" t="s">
        <v>28</v>
      </c>
      <c s="23" t="s">
        <v>89</v>
      </c>
      <c s="18" t="s">
        <v>40</v>
      </c>
      <c s="24" t="s">
        <v>90</v>
      </c>
      <c s="25" t="s">
        <v>79</v>
      </c>
      <c s="26">
        <v>1.72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86</v>
      </c>
    </row>
    <row r="28" spans="1:5" ht="12.75">
      <c r="A28" s="30" t="s">
        <v>45</v>
      </c>
      <c r="E28" s="31" t="s">
        <v>344</v>
      </c>
    </row>
    <row r="29" spans="1:5" ht="267.75">
      <c r="A29" t="s">
        <v>46</v>
      </c>
      <c r="E29" s="29" t="s">
        <v>92</v>
      </c>
    </row>
    <row r="30" spans="1:16" ht="12.75">
      <c r="A30" s="18" t="s">
        <v>38</v>
      </c>
      <c s="23" t="s">
        <v>30</v>
      </c>
      <c s="23" t="s">
        <v>93</v>
      </c>
      <c s="18" t="s">
        <v>40</v>
      </c>
      <c s="24" t="s">
        <v>94</v>
      </c>
      <c s="25" t="s">
        <v>85</v>
      </c>
      <c s="26">
        <v>849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86</v>
      </c>
    </row>
    <row r="32" spans="1:5" ht="38.25">
      <c r="A32" s="30" t="s">
        <v>45</v>
      </c>
      <c r="E32" s="31" t="s">
        <v>345</v>
      </c>
    </row>
    <row r="33" spans="1:5" ht="38.25">
      <c r="A33" t="s">
        <v>46</v>
      </c>
      <c r="E33" s="29" t="s">
        <v>96</v>
      </c>
    </row>
    <row r="34" spans="1:18" ht="12.75" customHeight="1">
      <c r="A34" s="5" t="s">
        <v>36</v>
      </c>
      <c s="5"/>
      <c s="35" t="s">
        <v>28</v>
      </c>
      <c s="5"/>
      <c s="21" t="s">
        <v>106</v>
      </c>
      <c s="5"/>
      <c s="5"/>
      <c s="5"/>
      <c s="36">
        <f>0+Q34</f>
      </c>
      <c r="O34">
        <f>0+R34</f>
      </c>
      <c r="Q34">
        <f>0+I35+I39+I43+I47+I51</f>
      </c>
      <c>
        <f>0+O35+O39+O43+O47+O51</f>
      </c>
    </row>
    <row r="35" spans="1:16" ht="12.75">
      <c r="A35" s="18" t="s">
        <v>38</v>
      </c>
      <c s="23" t="s">
        <v>66</v>
      </c>
      <c s="23" t="s">
        <v>108</v>
      </c>
      <c s="18" t="s">
        <v>40</v>
      </c>
      <c s="24" t="s">
        <v>109</v>
      </c>
      <c s="25" t="s">
        <v>85</v>
      </c>
      <c s="26">
        <v>806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86</v>
      </c>
    </row>
    <row r="37" spans="1:5" ht="12.75">
      <c r="A37" s="30" t="s">
        <v>45</v>
      </c>
      <c r="E37" s="31" t="s">
        <v>346</v>
      </c>
    </row>
    <row r="38" spans="1:5" ht="38.25">
      <c r="A38" t="s">
        <v>46</v>
      </c>
      <c r="E38" s="29" t="s">
        <v>111</v>
      </c>
    </row>
    <row r="39" spans="1:16" ht="12.75">
      <c r="A39" s="18" t="s">
        <v>38</v>
      </c>
      <c s="23" t="s">
        <v>107</v>
      </c>
      <c s="23" t="s">
        <v>112</v>
      </c>
      <c s="18" t="s">
        <v>40</v>
      </c>
      <c s="24" t="s">
        <v>113</v>
      </c>
      <c s="25" t="s">
        <v>85</v>
      </c>
      <c s="26">
        <v>9018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86</v>
      </c>
    </row>
    <row r="41" spans="1:5" ht="38.25">
      <c r="A41" s="30" t="s">
        <v>45</v>
      </c>
      <c r="E41" s="31" t="s">
        <v>347</v>
      </c>
    </row>
    <row r="42" spans="1:5" ht="51">
      <c r="A42" t="s">
        <v>46</v>
      </c>
      <c r="E42" s="29" t="s">
        <v>115</v>
      </c>
    </row>
    <row r="43" spans="1:16" ht="12.75">
      <c r="A43" s="18" t="s">
        <v>38</v>
      </c>
      <c s="23" t="s">
        <v>33</v>
      </c>
      <c s="23" t="s">
        <v>116</v>
      </c>
      <c s="18" t="s">
        <v>40</v>
      </c>
      <c s="24" t="s">
        <v>117</v>
      </c>
      <c s="25" t="s">
        <v>85</v>
      </c>
      <c s="26">
        <v>4518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86</v>
      </c>
    </row>
    <row r="45" spans="1:5" ht="38.25">
      <c r="A45" s="30" t="s">
        <v>45</v>
      </c>
      <c r="E45" s="31" t="s">
        <v>348</v>
      </c>
    </row>
    <row r="46" spans="1:5" ht="140.25">
      <c r="A46" t="s">
        <v>46</v>
      </c>
      <c r="E46" s="29" t="s">
        <v>119</v>
      </c>
    </row>
    <row r="47" spans="1:16" ht="12.75">
      <c r="A47" s="18" t="s">
        <v>38</v>
      </c>
      <c s="23" t="s">
        <v>35</v>
      </c>
      <c s="23" t="s">
        <v>121</v>
      </c>
      <c s="18" t="s">
        <v>40</v>
      </c>
      <c s="24" t="s">
        <v>122</v>
      </c>
      <c s="25" t="s">
        <v>79</v>
      </c>
      <c s="26">
        <v>187.5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25.5">
      <c r="A48" s="28" t="s">
        <v>43</v>
      </c>
      <c r="E48" s="29" t="s">
        <v>123</v>
      </c>
    </row>
    <row r="49" spans="1:5" ht="12.75">
      <c r="A49" s="30" t="s">
        <v>45</v>
      </c>
      <c r="E49" s="31" t="s">
        <v>349</v>
      </c>
    </row>
    <row r="50" spans="1:5" ht="204">
      <c r="A50" t="s">
        <v>46</v>
      </c>
      <c r="E50" s="29" t="s">
        <v>125</v>
      </c>
    </row>
    <row r="51" spans="1:16" ht="12.75">
      <c r="A51" s="18" t="s">
        <v>38</v>
      </c>
      <c s="23" t="s">
        <v>120</v>
      </c>
      <c s="23" t="s">
        <v>127</v>
      </c>
      <c s="18" t="s">
        <v>40</v>
      </c>
      <c s="24" t="s">
        <v>128</v>
      </c>
      <c s="25" t="s">
        <v>129</v>
      </c>
      <c s="26">
        <v>827.6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86</v>
      </c>
    </row>
    <row r="53" spans="1:5" ht="12.75">
      <c r="A53" s="30" t="s">
        <v>45</v>
      </c>
      <c r="E53" s="31" t="s">
        <v>350</v>
      </c>
    </row>
    <row r="54" spans="1:5" ht="38.25">
      <c r="A54" t="s">
        <v>46</v>
      </c>
      <c r="E54" s="29" t="s">
        <v>131</v>
      </c>
    </row>
    <row r="55" spans="1:18" ht="12.75" customHeight="1">
      <c r="A55" s="5" t="s">
        <v>36</v>
      </c>
      <c s="5"/>
      <c s="35" t="s">
        <v>107</v>
      </c>
      <c s="5"/>
      <c s="21" t="s">
        <v>132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38</v>
      </c>
      <c s="23" t="s">
        <v>126</v>
      </c>
      <c s="23" t="s">
        <v>134</v>
      </c>
      <c s="18" t="s">
        <v>40</v>
      </c>
      <c s="24" t="s">
        <v>135</v>
      </c>
      <c s="25" t="s">
        <v>136</v>
      </c>
      <c s="26">
        <v>1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40</v>
      </c>
    </row>
    <row r="58" spans="1:5" ht="12.75">
      <c r="A58" s="30" t="s">
        <v>45</v>
      </c>
      <c r="E58" s="31" t="s">
        <v>351</v>
      </c>
    </row>
    <row r="59" spans="1:5" ht="25.5">
      <c r="A59" t="s">
        <v>46</v>
      </c>
      <c r="E59" s="29" t="s">
        <v>138</v>
      </c>
    </row>
    <row r="60" spans="1:18" ht="12.75" customHeight="1">
      <c r="A60" s="5" t="s">
        <v>36</v>
      </c>
      <c s="5"/>
      <c s="35" t="s">
        <v>33</v>
      </c>
      <c s="5"/>
      <c s="21" t="s">
        <v>139</v>
      </c>
      <c s="5"/>
      <c s="5"/>
      <c s="5"/>
      <c s="36">
        <f>0+Q60</f>
      </c>
      <c r="O60">
        <f>0+R60</f>
      </c>
      <c r="Q60">
        <f>0+I61+I65+I69+I73+I77+I81+I85</f>
      </c>
      <c>
        <f>0+O61+O65+O69+O73+O77+O81+O85</f>
      </c>
    </row>
    <row r="61" spans="1:16" ht="12.75">
      <c r="A61" s="18" t="s">
        <v>38</v>
      </c>
      <c s="23" t="s">
        <v>133</v>
      </c>
      <c s="23" t="s">
        <v>258</v>
      </c>
      <c s="18" t="s">
        <v>40</v>
      </c>
      <c s="24" t="s">
        <v>259</v>
      </c>
      <c s="25" t="s">
        <v>129</v>
      </c>
      <c s="26">
        <v>55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80</v>
      </c>
    </row>
    <row r="63" spans="1:5" ht="12.75">
      <c r="A63" s="30" t="s">
        <v>45</v>
      </c>
      <c r="E63" s="31" t="s">
        <v>352</v>
      </c>
    </row>
    <row r="64" spans="1:5" ht="38.25">
      <c r="A64" t="s">
        <v>46</v>
      </c>
      <c r="E64" s="29" t="s">
        <v>261</v>
      </c>
    </row>
    <row r="65" spans="1:16" ht="25.5">
      <c r="A65" s="18" t="s">
        <v>38</v>
      </c>
      <c s="23" t="s">
        <v>140</v>
      </c>
      <c s="23" t="s">
        <v>263</v>
      </c>
      <c s="18" t="s">
        <v>40</v>
      </c>
      <c s="24" t="s">
        <v>264</v>
      </c>
      <c s="25" t="s">
        <v>129</v>
      </c>
      <c s="26">
        <v>55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86</v>
      </c>
    </row>
    <row r="67" spans="1:5" ht="25.5">
      <c r="A67" s="30" t="s">
        <v>45</v>
      </c>
      <c r="E67" s="31" t="s">
        <v>353</v>
      </c>
    </row>
    <row r="68" spans="1:5" ht="140.25">
      <c r="A68" t="s">
        <v>46</v>
      </c>
      <c r="E68" s="29" t="s">
        <v>266</v>
      </c>
    </row>
    <row r="69" spans="1:16" ht="12.75">
      <c r="A69" s="18" t="s">
        <v>38</v>
      </c>
      <c s="23" t="s">
        <v>146</v>
      </c>
      <c s="23" t="s">
        <v>268</v>
      </c>
      <c s="18" t="s">
        <v>22</v>
      </c>
      <c s="24" t="s">
        <v>269</v>
      </c>
      <c s="25" t="s">
        <v>136</v>
      </c>
      <c s="26">
        <v>63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12.75">
      <c r="A71" s="30" t="s">
        <v>45</v>
      </c>
      <c r="E71" s="31" t="s">
        <v>354</v>
      </c>
    </row>
    <row r="72" spans="1:5" ht="51">
      <c r="A72" t="s">
        <v>46</v>
      </c>
      <c r="E72" s="29" t="s">
        <v>271</v>
      </c>
    </row>
    <row r="73" spans="1:16" ht="12.75">
      <c r="A73" s="18" t="s">
        <v>38</v>
      </c>
      <c s="23" t="s">
        <v>151</v>
      </c>
      <c s="23" t="s">
        <v>268</v>
      </c>
      <c s="18" t="s">
        <v>16</v>
      </c>
      <c s="24" t="s">
        <v>269</v>
      </c>
      <c s="25" t="s">
        <v>136</v>
      </c>
      <c s="26">
        <v>6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12.75">
      <c r="A75" s="30" t="s">
        <v>45</v>
      </c>
      <c r="E75" s="31" t="s">
        <v>355</v>
      </c>
    </row>
    <row r="76" spans="1:5" ht="51">
      <c r="A76" t="s">
        <v>46</v>
      </c>
      <c r="E76" s="29" t="s">
        <v>271</v>
      </c>
    </row>
    <row r="77" spans="1:16" ht="25.5">
      <c r="A77" s="18" t="s">
        <v>38</v>
      </c>
      <c s="23" t="s">
        <v>204</v>
      </c>
      <c s="23" t="s">
        <v>147</v>
      </c>
      <c s="18" t="s">
        <v>40</v>
      </c>
      <c s="24" t="s">
        <v>148</v>
      </c>
      <c s="25" t="s">
        <v>85</v>
      </c>
      <c s="26">
        <v>204.25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86</v>
      </c>
    </row>
    <row r="79" spans="1:5" ht="12.75">
      <c r="A79" s="30" t="s">
        <v>45</v>
      </c>
      <c r="E79" s="31" t="s">
        <v>356</v>
      </c>
    </row>
    <row r="80" spans="1:5" ht="38.25">
      <c r="A80" t="s">
        <v>46</v>
      </c>
      <c r="E80" s="29" t="s">
        <v>150</v>
      </c>
    </row>
    <row r="81" spans="1:16" ht="12.75">
      <c r="A81" s="18" t="s">
        <v>38</v>
      </c>
      <c s="23" t="s">
        <v>208</v>
      </c>
      <c s="23" t="s">
        <v>357</v>
      </c>
      <c s="18" t="s">
        <v>40</v>
      </c>
      <c s="24" t="s">
        <v>358</v>
      </c>
      <c s="25" t="s">
        <v>136</v>
      </c>
      <c s="26">
        <v>6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359</v>
      </c>
    </row>
    <row r="83" spans="1:5" ht="12.75">
      <c r="A83" s="30" t="s">
        <v>45</v>
      </c>
      <c r="E83" s="31" t="s">
        <v>360</v>
      </c>
    </row>
    <row r="84" spans="1:5" ht="409.5">
      <c r="A84" t="s">
        <v>46</v>
      </c>
      <c r="E84" s="29" t="s">
        <v>361</v>
      </c>
    </row>
    <row r="85" spans="1:16" ht="12.75">
      <c r="A85" s="18" t="s">
        <v>38</v>
      </c>
      <c s="23" t="s">
        <v>212</v>
      </c>
      <c s="23" t="s">
        <v>152</v>
      </c>
      <c s="18" t="s">
        <v>40</v>
      </c>
      <c s="24" t="s">
        <v>153</v>
      </c>
      <c s="25" t="s">
        <v>85</v>
      </c>
      <c s="26">
        <v>4518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86</v>
      </c>
    </row>
    <row r="87" spans="1:5" ht="38.25">
      <c r="A87" s="30" t="s">
        <v>45</v>
      </c>
      <c r="E87" s="31" t="s">
        <v>362</v>
      </c>
    </row>
    <row r="88" spans="1:5" ht="25.5">
      <c r="A88" t="s">
        <v>46</v>
      </c>
      <c r="E88" s="29" t="s">
        <v>155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0+O8+O13+O30+O51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363</v>
      </c>
      <c s="32">
        <f>0+I8+I13+I30+I51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363</v>
      </c>
      <c s="5"/>
      <c s="14" t="s">
        <v>364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71</v>
      </c>
      <c s="18" t="s">
        <v>22</v>
      </c>
      <c s="24" t="s">
        <v>72</v>
      </c>
      <c s="25" t="s">
        <v>73</v>
      </c>
      <c s="26">
        <v>15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365</v>
      </c>
    </row>
    <row r="12" spans="1:5" ht="25.5">
      <c r="A12" t="s">
        <v>46</v>
      </c>
      <c r="E12" s="29" t="s">
        <v>75</v>
      </c>
    </row>
    <row r="13" spans="1:18" ht="12.75" customHeight="1">
      <c r="A13" s="5" t="s">
        <v>36</v>
      </c>
      <c s="5"/>
      <c s="35" t="s">
        <v>22</v>
      </c>
      <c s="5"/>
      <c s="21" t="s">
        <v>76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38</v>
      </c>
      <c s="23" t="s">
        <v>16</v>
      </c>
      <c s="23" t="s">
        <v>77</v>
      </c>
      <c s="18" t="s">
        <v>40</v>
      </c>
      <c s="24" t="s">
        <v>78</v>
      </c>
      <c s="25" t="s">
        <v>79</v>
      </c>
      <c s="26">
        <v>5.6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80</v>
      </c>
    </row>
    <row r="16" spans="1:5" ht="38.25">
      <c r="A16" s="30" t="s">
        <v>45</v>
      </c>
      <c r="E16" s="31" t="s">
        <v>366</v>
      </c>
    </row>
    <row r="17" spans="1:5" ht="25.5">
      <c r="A17" t="s">
        <v>46</v>
      </c>
      <c r="E17" s="29" t="s">
        <v>82</v>
      </c>
    </row>
    <row r="18" spans="1:16" ht="12.75">
      <c r="A18" s="18" t="s">
        <v>38</v>
      </c>
      <c s="23" t="s">
        <v>15</v>
      </c>
      <c s="23" t="s">
        <v>83</v>
      </c>
      <c s="18" t="s">
        <v>40</v>
      </c>
      <c s="24" t="s">
        <v>84</v>
      </c>
      <c s="25" t="s">
        <v>85</v>
      </c>
      <c s="26">
        <v>150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86</v>
      </c>
    </row>
    <row r="20" spans="1:5" ht="12.75">
      <c r="A20" s="30" t="s">
        <v>45</v>
      </c>
      <c r="E20" s="31" t="s">
        <v>367</v>
      </c>
    </row>
    <row r="21" spans="1:5" ht="63.75">
      <c r="A21" t="s">
        <v>46</v>
      </c>
      <c r="E21" s="29" t="s">
        <v>88</v>
      </c>
    </row>
    <row r="22" spans="1:16" ht="12.75">
      <c r="A22" s="18" t="s">
        <v>38</v>
      </c>
      <c s="23" t="s">
        <v>26</v>
      </c>
      <c s="23" t="s">
        <v>89</v>
      </c>
      <c s="18" t="s">
        <v>40</v>
      </c>
      <c s="24" t="s">
        <v>90</v>
      </c>
      <c s="25" t="s">
        <v>79</v>
      </c>
      <c s="26">
        <v>1.08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86</v>
      </c>
    </row>
    <row r="24" spans="1:5" ht="12.75">
      <c r="A24" s="30" t="s">
        <v>45</v>
      </c>
      <c r="E24" s="31" t="s">
        <v>368</v>
      </c>
    </row>
    <row r="25" spans="1:5" ht="267.75">
      <c r="A25" t="s">
        <v>46</v>
      </c>
      <c r="E25" s="29" t="s">
        <v>92</v>
      </c>
    </row>
    <row r="26" spans="1:16" ht="12.75">
      <c r="A26" s="18" t="s">
        <v>38</v>
      </c>
      <c s="23" t="s">
        <v>28</v>
      </c>
      <c s="23" t="s">
        <v>93</v>
      </c>
      <c s="18" t="s">
        <v>40</v>
      </c>
      <c s="24" t="s">
        <v>94</v>
      </c>
      <c s="25" t="s">
        <v>85</v>
      </c>
      <c s="26">
        <v>177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86</v>
      </c>
    </row>
    <row r="28" spans="1:5" ht="38.25">
      <c r="A28" s="30" t="s">
        <v>45</v>
      </c>
      <c r="E28" s="31" t="s">
        <v>369</v>
      </c>
    </row>
    <row r="29" spans="1:5" ht="38.25">
      <c r="A29" t="s">
        <v>46</v>
      </c>
      <c r="E29" s="29" t="s">
        <v>96</v>
      </c>
    </row>
    <row r="30" spans="1:18" ht="12.75" customHeight="1">
      <c r="A30" s="5" t="s">
        <v>36</v>
      </c>
      <c s="5"/>
      <c s="35" t="s">
        <v>28</v>
      </c>
      <c s="5"/>
      <c s="21" t="s">
        <v>106</v>
      </c>
      <c s="5"/>
      <c s="5"/>
      <c s="5"/>
      <c s="36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18" t="s">
        <v>38</v>
      </c>
      <c s="23" t="s">
        <v>30</v>
      </c>
      <c s="23" t="s">
        <v>108</v>
      </c>
      <c s="18" t="s">
        <v>40</v>
      </c>
      <c s="24" t="s">
        <v>109</v>
      </c>
      <c s="25" t="s">
        <v>85</v>
      </c>
      <c s="26">
        <v>150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86</v>
      </c>
    </row>
    <row r="33" spans="1:5" ht="12.75">
      <c r="A33" s="30" t="s">
        <v>45</v>
      </c>
      <c r="E33" s="31" t="s">
        <v>370</v>
      </c>
    </row>
    <row r="34" spans="1:5" ht="38.25">
      <c r="A34" t="s">
        <v>46</v>
      </c>
      <c r="E34" s="29" t="s">
        <v>111</v>
      </c>
    </row>
    <row r="35" spans="1:16" ht="12.75">
      <c r="A35" s="18" t="s">
        <v>38</v>
      </c>
      <c s="23" t="s">
        <v>66</v>
      </c>
      <c s="23" t="s">
        <v>112</v>
      </c>
      <c s="18" t="s">
        <v>40</v>
      </c>
      <c s="24" t="s">
        <v>113</v>
      </c>
      <c s="25" t="s">
        <v>85</v>
      </c>
      <c s="26">
        <v>2288.5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86</v>
      </c>
    </row>
    <row r="37" spans="1:5" ht="38.25">
      <c r="A37" s="30" t="s">
        <v>45</v>
      </c>
      <c r="E37" s="31" t="s">
        <v>371</v>
      </c>
    </row>
    <row r="38" spans="1:5" ht="51">
      <c r="A38" t="s">
        <v>46</v>
      </c>
      <c r="E38" s="29" t="s">
        <v>115</v>
      </c>
    </row>
    <row r="39" spans="1:16" ht="12.75">
      <c r="A39" s="18" t="s">
        <v>38</v>
      </c>
      <c s="23" t="s">
        <v>107</v>
      </c>
      <c s="23" t="s">
        <v>116</v>
      </c>
      <c s="18" t="s">
        <v>40</v>
      </c>
      <c s="24" t="s">
        <v>117</v>
      </c>
      <c s="25" t="s">
        <v>85</v>
      </c>
      <c s="26">
        <v>1210.5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86</v>
      </c>
    </row>
    <row r="41" spans="1:5" ht="38.25">
      <c r="A41" s="30" t="s">
        <v>45</v>
      </c>
      <c r="E41" s="31" t="s">
        <v>372</v>
      </c>
    </row>
    <row r="42" spans="1:5" ht="140.25">
      <c r="A42" t="s">
        <v>46</v>
      </c>
      <c r="E42" s="29" t="s">
        <v>119</v>
      </c>
    </row>
    <row r="43" spans="1:16" ht="12.75">
      <c r="A43" s="18" t="s">
        <v>38</v>
      </c>
      <c s="23" t="s">
        <v>33</v>
      </c>
      <c s="23" t="s">
        <v>121</v>
      </c>
      <c s="18" t="s">
        <v>40</v>
      </c>
      <c s="24" t="s">
        <v>122</v>
      </c>
      <c s="25" t="s">
        <v>79</v>
      </c>
      <c s="26">
        <v>44.917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25.5">
      <c r="A44" s="28" t="s">
        <v>43</v>
      </c>
      <c r="E44" s="29" t="s">
        <v>123</v>
      </c>
    </row>
    <row r="45" spans="1:5" ht="12.75">
      <c r="A45" s="30" t="s">
        <v>45</v>
      </c>
      <c r="E45" s="31" t="s">
        <v>373</v>
      </c>
    </row>
    <row r="46" spans="1:5" ht="204">
      <c r="A46" t="s">
        <v>46</v>
      </c>
      <c r="E46" s="29" t="s">
        <v>125</v>
      </c>
    </row>
    <row r="47" spans="1:16" ht="12.75">
      <c r="A47" s="18" t="s">
        <v>38</v>
      </c>
      <c s="23" t="s">
        <v>35</v>
      </c>
      <c s="23" t="s">
        <v>127</v>
      </c>
      <c s="18" t="s">
        <v>40</v>
      </c>
      <c s="24" t="s">
        <v>128</v>
      </c>
      <c s="25" t="s">
        <v>129</v>
      </c>
      <c s="26">
        <v>193.3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86</v>
      </c>
    </row>
    <row r="49" spans="1:5" ht="12.75">
      <c r="A49" s="30" t="s">
        <v>45</v>
      </c>
      <c r="E49" s="31" t="s">
        <v>374</v>
      </c>
    </row>
    <row r="50" spans="1:5" ht="38.25">
      <c r="A50" t="s">
        <v>46</v>
      </c>
      <c r="E50" s="29" t="s">
        <v>131</v>
      </c>
    </row>
    <row r="51" spans="1:18" ht="12.75" customHeight="1">
      <c r="A51" s="5" t="s">
        <v>36</v>
      </c>
      <c s="5"/>
      <c s="35" t="s">
        <v>33</v>
      </c>
      <c s="5"/>
      <c s="21" t="s">
        <v>139</v>
      </c>
      <c s="5"/>
      <c s="5"/>
      <c s="5"/>
      <c s="36">
        <f>0+Q51</f>
      </c>
      <c r="O51">
        <f>0+R51</f>
      </c>
      <c r="Q51">
        <f>0+I52+I56+I60+I64+I68</f>
      </c>
      <c>
        <f>0+O52+O56+O60+O64+O68</f>
      </c>
    </row>
    <row r="52" spans="1:16" ht="12.75">
      <c r="A52" s="18" t="s">
        <v>38</v>
      </c>
      <c s="23" t="s">
        <v>120</v>
      </c>
      <c s="23" t="s">
        <v>258</v>
      </c>
      <c s="18" t="s">
        <v>40</v>
      </c>
      <c s="24" t="s">
        <v>259</v>
      </c>
      <c s="25" t="s">
        <v>129</v>
      </c>
      <c s="26">
        <v>21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25.5">
      <c r="A53" s="28" t="s">
        <v>43</v>
      </c>
      <c r="E53" s="29" t="s">
        <v>80</v>
      </c>
    </row>
    <row r="54" spans="1:5" ht="12.75">
      <c r="A54" s="30" t="s">
        <v>45</v>
      </c>
      <c r="E54" s="31" t="s">
        <v>375</v>
      </c>
    </row>
    <row r="55" spans="1:5" ht="38.25">
      <c r="A55" t="s">
        <v>46</v>
      </c>
      <c r="E55" s="29" t="s">
        <v>261</v>
      </c>
    </row>
    <row r="56" spans="1:16" ht="25.5">
      <c r="A56" s="18" t="s">
        <v>38</v>
      </c>
      <c s="23" t="s">
        <v>126</v>
      </c>
      <c s="23" t="s">
        <v>263</v>
      </c>
      <c s="18" t="s">
        <v>40</v>
      </c>
      <c s="24" t="s">
        <v>264</v>
      </c>
      <c s="25" t="s">
        <v>129</v>
      </c>
      <c s="26">
        <v>21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86</v>
      </c>
    </row>
    <row r="58" spans="1:5" ht="25.5">
      <c r="A58" s="30" t="s">
        <v>45</v>
      </c>
      <c r="E58" s="31" t="s">
        <v>376</v>
      </c>
    </row>
    <row r="59" spans="1:5" ht="140.25">
      <c r="A59" t="s">
        <v>46</v>
      </c>
      <c r="E59" s="29" t="s">
        <v>266</v>
      </c>
    </row>
    <row r="60" spans="1:16" ht="12.75">
      <c r="A60" s="18" t="s">
        <v>38</v>
      </c>
      <c s="23" t="s">
        <v>133</v>
      </c>
      <c s="23" t="s">
        <v>141</v>
      </c>
      <c s="18" t="s">
        <v>40</v>
      </c>
      <c s="24" t="s">
        <v>142</v>
      </c>
      <c s="25" t="s">
        <v>136</v>
      </c>
      <c s="26">
        <v>2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143</v>
      </c>
    </row>
    <row r="62" spans="1:5" ht="12.75">
      <c r="A62" s="30" t="s">
        <v>45</v>
      </c>
      <c r="E62" s="31" t="s">
        <v>322</v>
      </c>
    </row>
    <row r="63" spans="1:5" ht="38.25">
      <c r="A63" t="s">
        <v>46</v>
      </c>
      <c r="E63" s="29" t="s">
        <v>145</v>
      </c>
    </row>
    <row r="64" spans="1:16" ht="25.5">
      <c r="A64" s="18" t="s">
        <v>38</v>
      </c>
      <c s="23" t="s">
        <v>140</v>
      </c>
      <c s="23" t="s">
        <v>147</v>
      </c>
      <c s="18" t="s">
        <v>40</v>
      </c>
      <c s="24" t="s">
        <v>148</v>
      </c>
      <c s="25" t="s">
        <v>85</v>
      </c>
      <c s="26">
        <v>45.75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86</v>
      </c>
    </row>
    <row r="66" spans="1:5" ht="12.75">
      <c r="A66" s="30" t="s">
        <v>45</v>
      </c>
      <c r="E66" s="31" t="s">
        <v>377</v>
      </c>
    </row>
    <row r="67" spans="1:5" ht="38.25">
      <c r="A67" t="s">
        <v>46</v>
      </c>
      <c r="E67" s="29" t="s">
        <v>150</v>
      </c>
    </row>
    <row r="68" spans="1:16" ht="12.75">
      <c r="A68" s="18" t="s">
        <v>38</v>
      </c>
      <c s="23" t="s">
        <v>146</v>
      </c>
      <c s="23" t="s">
        <v>152</v>
      </c>
      <c s="18" t="s">
        <v>40</v>
      </c>
      <c s="24" t="s">
        <v>153</v>
      </c>
      <c s="25" t="s">
        <v>85</v>
      </c>
      <c s="26">
        <v>1210.5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86</v>
      </c>
    </row>
    <row r="70" spans="1:5" ht="38.25">
      <c r="A70" s="30" t="s">
        <v>45</v>
      </c>
      <c r="E70" s="31" t="s">
        <v>378</v>
      </c>
    </row>
    <row r="71" spans="1:5" ht="25.5">
      <c r="A71" t="s">
        <v>46</v>
      </c>
      <c r="E71" s="29" t="s">
        <v>155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0+O8+O21+O74+O91+O132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379</v>
      </c>
      <c s="32">
        <f>0+I8+I21+I74+I91+I132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379</v>
      </c>
      <c s="5"/>
      <c s="14" t="s">
        <v>380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71</v>
      </c>
      <c s="18" t="s">
        <v>22</v>
      </c>
      <c s="24" t="s">
        <v>72</v>
      </c>
      <c s="25" t="s">
        <v>73</v>
      </c>
      <c s="26">
        <v>237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38.25">
      <c r="A11" s="30" t="s">
        <v>45</v>
      </c>
      <c r="E11" s="31" t="s">
        <v>381</v>
      </c>
    </row>
    <row r="12" spans="1:5" ht="25.5">
      <c r="A12" t="s">
        <v>46</v>
      </c>
      <c r="E12" s="29" t="s">
        <v>75</v>
      </c>
    </row>
    <row r="13" spans="1:16" ht="12.75">
      <c r="A13" s="18" t="s">
        <v>38</v>
      </c>
      <c s="23" t="s">
        <v>16</v>
      </c>
      <c s="23" t="s">
        <v>71</v>
      </c>
      <c s="18" t="s">
        <v>16</v>
      </c>
      <c s="24" t="s">
        <v>159</v>
      </c>
      <c s="25" t="s">
        <v>73</v>
      </c>
      <c s="26">
        <v>10.26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382</v>
      </c>
    </row>
    <row r="16" spans="1:5" ht="25.5">
      <c r="A16" t="s">
        <v>46</v>
      </c>
      <c r="E16" s="29" t="s">
        <v>75</v>
      </c>
    </row>
    <row r="17" spans="1:16" ht="12.75">
      <c r="A17" s="18" t="s">
        <v>38</v>
      </c>
      <c s="23" t="s">
        <v>15</v>
      </c>
      <c s="23" t="s">
        <v>161</v>
      </c>
      <c s="18" t="s">
        <v>40</v>
      </c>
      <c s="24" t="s">
        <v>162</v>
      </c>
      <c s="25" t="s">
        <v>73</v>
      </c>
      <c s="26">
        <v>6.156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25.5">
      <c r="A19" s="30" t="s">
        <v>45</v>
      </c>
      <c r="E19" s="31" t="s">
        <v>383</v>
      </c>
    </row>
    <row r="20" spans="1:5" ht="25.5">
      <c r="A20" t="s">
        <v>46</v>
      </c>
      <c r="E20" s="29" t="s">
        <v>75</v>
      </c>
    </row>
    <row r="21" spans="1:18" ht="12.75" customHeight="1">
      <c r="A21" s="5" t="s">
        <v>36</v>
      </c>
      <c s="5"/>
      <c s="35" t="s">
        <v>22</v>
      </c>
      <c s="5"/>
      <c s="21" t="s">
        <v>76</v>
      </c>
      <c s="5"/>
      <c s="5"/>
      <c s="5"/>
      <c s="36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25.5">
      <c r="A22" s="18" t="s">
        <v>38</v>
      </c>
      <c s="23" t="s">
        <v>26</v>
      </c>
      <c s="23" t="s">
        <v>164</v>
      </c>
      <c s="18" t="s">
        <v>40</v>
      </c>
      <c s="24" t="s">
        <v>165</v>
      </c>
      <c s="25" t="s">
        <v>79</v>
      </c>
      <c s="26">
        <v>2.565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86</v>
      </c>
    </row>
    <row r="24" spans="1:5" ht="12.75">
      <c r="A24" s="30" t="s">
        <v>45</v>
      </c>
      <c r="E24" s="31" t="s">
        <v>384</v>
      </c>
    </row>
    <row r="25" spans="1:5" ht="63.75">
      <c r="A25" t="s">
        <v>46</v>
      </c>
      <c r="E25" s="29" t="s">
        <v>167</v>
      </c>
    </row>
    <row r="26" spans="1:16" ht="25.5">
      <c r="A26" s="18" t="s">
        <v>38</v>
      </c>
      <c s="23" t="s">
        <v>28</v>
      </c>
      <c s="23" t="s">
        <v>168</v>
      </c>
      <c s="18" t="s">
        <v>40</v>
      </c>
      <c s="24" t="s">
        <v>169</v>
      </c>
      <c s="25" t="s">
        <v>170</v>
      </c>
      <c s="26">
        <v>246.24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385</v>
      </c>
    </row>
    <row r="29" spans="1:5" ht="25.5">
      <c r="A29" t="s">
        <v>46</v>
      </c>
      <c r="E29" s="29" t="s">
        <v>172</v>
      </c>
    </row>
    <row r="30" spans="1:16" ht="25.5">
      <c r="A30" s="18" t="s">
        <v>38</v>
      </c>
      <c s="23" t="s">
        <v>30</v>
      </c>
      <c s="23" t="s">
        <v>173</v>
      </c>
      <c s="18" t="s">
        <v>40</v>
      </c>
      <c s="24" t="s">
        <v>174</v>
      </c>
      <c s="25" t="s">
        <v>79</v>
      </c>
      <c s="26">
        <v>5.13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86</v>
      </c>
    </row>
    <row r="32" spans="1:5" ht="12.75">
      <c r="A32" s="30" t="s">
        <v>45</v>
      </c>
      <c r="E32" s="31" t="s">
        <v>386</v>
      </c>
    </row>
    <row r="33" spans="1:5" ht="63.75">
      <c r="A33" t="s">
        <v>46</v>
      </c>
      <c r="E33" s="29" t="s">
        <v>167</v>
      </c>
    </row>
    <row r="34" spans="1:16" ht="12.75">
      <c r="A34" s="18" t="s">
        <v>38</v>
      </c>
      <c s="23" t="s">
        <v>66</v>
      </c>
      <c s="23" t="s">
        <v>77</v>
      </c>
      <c s="18" t="s">
        <v>40</v>
      </c>
      <c s="24" t="s">
        <v>78</v>
      </c>
      <c s="25" t="s">
        <v>79</v>
      </c>
      <c s="26">
        <v>7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80</v>
      </c>
    </row>
    <row r="36" spans="1:5" ht="38.25">
      <c r="A36" s="30" t="s">
        <v>45</v>
      </c>
      <c r="E36" s="31" t="s">
        <v>387</v>
      </c>
    </row>
    <row r="37" spans="1:5" ht="25.5">
      <c r="A37" t="s">
        <v>46</v>
      </c>
      <c r="E37" s="29" t="s">
        <v>82</v>
      </c>
    </row>
    <row r="38" spans="1:16" ht="12.75">
      <c r="A38" s="18" t="s">
        <v>38</v>
      </c>
      <c s="23" t="s">
        <v>107</v>
      </c>
      <c s="23" t="s">
        <v>177</v>
      </c>
      <c s="18" t="s">
        <v>40</v>
      </c>
      <c s="24" t="s">
        <v>178</v>
      </c>
      <c s="25" t="s">
        <v>79</v>
      </c>
      <c s="26">
        <v>2.25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86</v>
      </c>
    </row>
    <row r="40" spans="1:5" ht="25.5">
      <c r="A40" s="30" t="s">
        <v>45</v>
      </c>
      <c r="E40" s="31" t="s">
        <v>388</v>
      </c>
    </row>
    <row r="41" spans="1:5" ht="369.75">
      <c r="A41" t="s">
        <v>46</v>
      </c>
      <c r="E41" s="29" t="s">
        <v>180</v>
      </c>
    </row>
    <row r="42" spans="1:16" ht="12.75">
      <c r="A42" s="18" t="s">
        <v>38</v>
      </c>
      <c s="23" t="s">
        <v>33</v>
      </c>
      <c s="23" t="s">
        <v>83</v>
      </c>
      <c s="18" t="s">
        <v>40</v>
      </c>
      <c s="24" t="s">
        <v>84</v>
      </c>
      <c s="25" t="s">
        <v>85</v>
      </c>
      <c s="26">
        <v>1035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86</v>
      </c>
    </row>
    <row r="44" spans="1:5" ht="12.75">
      <c r="A44" s="30" t="s">
        <v>45</v>
      </c>
      <c r="E44" s="31" t="s">
        <v>389</v>
      </c>
    </row>
    <row r="45" spans="1:5" ht="63.75">
      <c r="A45" t="s">
        <v>46</v>
      </c>
      <c r="E45" s="29" t="s">
        <v>88</v>
      </c>
    </row>
    <row r="46" spans="1:16" ht="12.75">
      <c r="A46" s="18" t="s">
        <v>38</v>
      </c>
      <c s="23" t="s">
        <v>35</v>
      </c>
      <c s="23" t="s">
        <v>341</v>
      </c>
      <c s="18" t="s">
        <v>40</v>
      </c>
      <c s="24" t="s">
        <v>342</v>
      </c>
      <c s="25" t="s">
        <v>129</v>
      </c>
      <c s="26">
        <v>22.5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80</v>
      </c>
    </row>
    <row r="48" spans="1:5" ht="12.75">
      <c r="A48" s="30" t="s">
        <v>45</v>
      </c>
      <c r="E48" s="31" t="s">
        <v>390</v>
      </c>
    </row>
    <row r="49" spans="1:5" ht="63.75">
      <c r="A49" t="s">
        <v>46</v>
      </c>
      <c r="E49" s="29" t="s">
        <v>88</v>
      </c>
    </row>
    <row r="50" spans="1:16" ht="12.75">
      <c r="A50" s="18" t="s">
        <v>38</v>
      </c>
      <c s="23" t="s">
        <v>120</v>
      </c>
      <c s="23" t="s">
        <v>182</v>
      </c>
      <c s="18" t="s">
        <v>40</v>
      </c>
      <c s="24" t="s">
        <v>183</v>
      </c>
      <c s="25" t="s">
        <v>79</v>
      </c>
      <c s="26">
        <v>64.5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86</v>
      </c>
    </row>
    <row r="52" spans="1:5" ht="38.25">
      <c r="A52" s="30" t="s">
        <v>45</v>
      </c>
      <c r="E52" s="31" t="s">
        <v>391</v>
      </c>
    </row>
    <row r="53" spans="1:5" ht="318.75">
      <c r="A53" t="s">
        <v>46</v>
      </c>
      <c r="E53" s="29" t="s">
        <v>185</v>
      </c>
    </row>
    <row r="54" spans="1:16" ht="12.75">
      <c r="A54" s="18" t="s">
        <v>38</v>
      </c>
      <c s="23" t="s">
        <v>126</v>
      </c>
      <c s="23" t="s">
        <v>186</v>
      </c>
      <c s="18" t="s">
        <v>40</v>
      </c>
      <c s="24" t="s">
        <v>187</v>
      </c>
      <c s="25" t="s">
        <v>79</v>
      </c>
      <c s="26">
        <v>66.75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38.25">
      <c r="A56" s="30" t="s">
        <v>45</v>
      </c>
      <c r="E56" s="31" t="s">
        <v>392</v>
      </c>
    </row>
    <row r="57" spans="1:5" ht="191.25">
      <c r="A57" t="s">
        <v>46</v>
      </c>
      <c r="E57" s="29" t="s">
        <v>189</v>
      </c>
    </row>
    <row r="58" spans="1:16" ht="12.75">
      <c r="A58" s="18" t="s">
        <v>38</v>
      </c>
      <c s="23" t="s">
        <v>133</v>
      </c>
      <c s="23" t="s">
        <v>190</v>
      </c>
      <c s="18" t="s">
        <v>40</v>
      </c>
      <c s="24" t="s">
        <v>191</v>
      </c>
      <c s="25" t="s">
        <v>79</v>
      </c>
      <c s="26">
        <v>17.616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86</v>
      </c>
    </row>
    <row r="60" spans="1:5" ht="38.25">
      <c r="A60" s="30" t="s">
        <v>45</v>
      </c>
      <c r="E60" s="31" t="s">
        <v>393</v>
      </c>
    </row>
    <row r="61" spans="1:5" ht="242.25">
      <c r="A61" t="s">
        <v>46</v>
      </c>
      <c r="E61" s="29" t="s">
        <v>193</v>
      </c>
    </row>
    <row r="62" spans="1:16" ht="12.75">
      <c r="A62" s="18" t="s">
        <v>38</v>
      </c>
      <c s="23" t="s">
        <v>140</v>
      </c>
      <c s="23" t="s">
        <v>194</v>
      </c>
      <c s="18" t="s">
        <v>40</v>
      </c>
      <c s="24" t="s">
        <v>195</v>
      </c>
      <c s="25" t="s">
        <v>79</v>
      </c>
      <c s="26">
        <v>37.884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86</v>
      </c>
    </row>
    <row r="64" spans="1:5" ht="12.75">
      <c r="A64" s="30" t="s">
        <v>45</v>
      </c>
      <c r="E64" s="31" t="s">
        <v>394</v>
      </c>
    </row>
    <row r="65" spans="1:5" ht="306">
      <c r="A65" t="s">
        <v>46</v>
      </c>
      <c r="E65" s="29" t="s">
        <v>197</v>
      </c>
    </row>
    <row r="66" spans="1:16" ht="12.75">
      <c r="A66" s="18" t="s">
        <v>38</v>
      </c>
      <c s="23" t="s">
        <v>146</v>
      </c>
      <c s="23" t="s">
        <v>89</v>
      </c>
      <c s="18" t="s">
        <v>40</v>
      </c>
      <c s="24" t="s">
        <v>90</v>
      </c>
      <c s="25" t="s">
        <v>79</v>
      </c>
      <c s="26">
        <v>3.968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86</v>
      </c>
    </row>
    <row r="68" spans="1:5" ht="12.75">
      <c r="A68" s="30" t="s">
        <v>45</v>
      </c>
      <c r="E68" s="31" t="s">
        <v>395</v>
      </c>
    </row>
    <row r="69" spans="1:5" ht="267.75">
      <c r="A69" t="s">
        <v>46</v>
      </c>
      <c r="E69" s="29" t="s">
        <v>92</v>
      </c>
    </row>
    <row r="70" spans="1:16" ht="12.75">
      <c r="A70" s="18" t="s">
        <v>38</v>
      </c>
      <c s="23" t="s">
        <v>151</v>
      </c>
      <c s="23" t="s">
        <v>93</v>
      </c>
      <c s="18" t="s">
        <v>40</v>
      </c>
      <c s="24" t="s">
        <v>94</v>
      </c>
      <c s="25" t="s">
        <v>85</v>
      </c>
      <c s="26">
        <v>1154.6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86</v>
      </c>
    </row>
    <row r="72" spans="1:5" ht="63.75">
      <c r="A72" s="30" t="s">
        <v>45</v>
      </c>
      <c r="E72" s="31" t="s">
        <v>396</v>
      </c>
    </row>
    <row r="73" spans="1:5" ht="38.25">
      <c r="A73" t="s">
        <v>46</v>
      </c>
      <c r="E73" s="29" t="s">
        <v>96</v>
      </c>
    </row>
    <row r="74" spans="1:18" ht="12.75" customHeight="1">
      <c r="A74" s="5" t="s">
        <v>36</v>
      </c>
      <c s="5"/>
      <c s="35" t="s">
        <v>26</v>
      </c>
      <c s="5"/>
      <c s="21" t="s">
        <v>97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79</v>
      </c>
      <c s="26">
        <v>1.8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86</v>
      </c>
    </row>
    <row r="77" spans="1:5" ht="25.5">
      <c r="A77" s="30" t="s">
        <v>45</v>
      </c>
      <c r="E77" s="31" t="s">
        <v>397</v>
      </c>
    </row>
    <row r="78" spans="1:5" ht="395.25">
      <c r="A78" t="s">
        <v>46</v>
      </c>
      <c r="E78" s="29" t="s">
        <v>203</v>
      </c>
    </row>
    <row r="79" spans="1:16" ht="12.75">
      <c r="A79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79</v>
      </c>
      <c s="26">
        <v>6.96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86</v>
      </c>
    </row>
    <row r="81" spans="1:5" ht="12.75">
      <c r="A81" s="30" t="s">
        <v>45</v>
      </c>
      <c r="E81" s="31" t="s">
        <v>398</v>
      </c>
    </row>
    <row r="82" spans="1:5" ht="38.25">
      <c r="A82" t="s">
        <v>46</v>
      </c>
      <c r="E82" s="29" t="s">
        <v>101</v>
      </c>
    </row>
    <row r="83" spans="1:16" ht="12.75">
      <c r="A83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79</v>
      </c>
      <c s="26">
        <v>2.4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86</v>
      </c>
    </row>
    <row r="85" spans="1:5" ht="12.75">
      <c r="A85" s="30" t="s">
        <v>45</v>
      </c>
      <c r="E85" s="31" t="s">
        <v>399</v>
      </c>
    </row>
    <row r="86" spans="1:5" ht="318.75">
      <c r="A86" t="s">
        <v>46</v>
      </c>
      <c r="E86" s="29" t="s">
        <v>216</v>
      </c>
    </row>
    <row r="87" spans="1:16" ht="12.75">
      <c r="A87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79</v>
      </c>
      <c s="26">
        <v>2.7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220</v>
      </c>
    </row>
    <row r="89" spans="1:5" ht="25.5">
      <c r="A89" s="30" t="s">
        <v>45</v>
      </c>
      <c r="E89" s="31" t="s">
        <v>400</v>
      </c>
    </row>
    <row r="90" spans="1:5" ht="102">
      <c r="A90" t="s">
        <v>46</v>
      </c>
      <c r="E90" s="29" t="s">
        <v>222</v>
      </c>
    </row>
    <row r="91" spans="1:18" ht="12.75" customHeight="1">
      <c r="A91" s="5" t="s">
        <v>36</v>
      </c>
      <c s="5"/>
      <c s="35" t="s">
        <v>28</v>
      </c>
      <c s="5"/>
      <c s="21" t="s">
        <v>106</v>
      </c>
      <c s="5"/>
      <c s="5"/>
      <c s="5"/>
      <c s="36">
        <f>0+Q91</f>
      </c>
      <c r="O91">
        <f>0+R91</f>
      </c>
      <c r="Q91">
        <f>0+I92+I96+I100+I104+I108+I112+I116+I120+I124+I128</f>
      </c>
      <c>
        <f>0+O92+O96+O100+O104+O108+O112+O116+O120+O124+O128</f>
      </c>
    </row>
    <row r="92" spans="1:16" ht="12.75">
      <c r="A92" s="18" t="s">
        <v>38</v>
      </c>
      <c s="23" t="s">
        <v>223</v>
      </c>
      <c s="23" t="s">
        <v>224</v>
      </c>
      <c s="18" t="s">
        <v>22</v>
      </c>
      <c s="24" t="s">
        <v>225</v>
      </c>
      <c s="25" t="s">
        <v>85</v>
      </c>
      <c s="26">
        <v>17.1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86</v>
      </c>
    </row>
    <row r="94" spans="1:5" ht="12.75">
      <c r="A94" s="30" t="s">
        <v>45</v>
      </c>
      <c r="E94" s="31" t="s">
        <v>401</v>
      </c>
    </row>
    <row r="95" spans="1:5" ht="51">
      <c r="A95" t="s">
        <v>46</v>
      </c>
      <c r="E95" s="29" t="s">
        <v>227</v>
      </c>
    </row>
    <row r="96" spans="1:16" ht="12.75">
      <c r="A96" s="18" t="s">
        <v>38</v>
      </c>
      <c s="23" t="s">
        <v>228</v>
      </c>
      <c s="23" t="s">
        <v>224</v>
      </c>
      <c s="18" t="s">
        <v>16</v>
      </c>
      <c s="24" t="s">
        <v>225</v>
      </c>
      <c s="25" t="s">
        <v>85</v>
      </c>
      <c s="26">
        <v>17.1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86</v>
      </c>
    </row>
    <row r="98" spans="1:5" ht="12.75">
      <c r="A98" s="30" t="s">
        <v>45</v>
      </c>
      <c r="E98" s="31" t="s">
        <v>402</v>
      </c>
    </row>
    <row r="99" spans="1:5" ht="51">
      <c r="A99" t="s">
        <v>46</v>
      </c>
      <c r="E99" s="29" t="s">
        <v>227</v>
      </c>
    </row>
    <row r="100" spans="1:16" ht="12.75">
      <c r="A100" s="18" t="s">
        <v>38</v>
      </c>
      <c s="23" t="s">
        <v>230</v>
      </c>
      <c s="23" t="s">
        <v>108</v>
      </c>
      <c s="18" t="s">
        <v>40</v>
      </c>
      <c s="24" t="s">
        <v>109</v>
      </c>
      <c s="25" t="s">
        <v>85</v>
      </c>
      <c s="26">
        <v>1035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86</v>
      </c>
    </row>
    <row r="102" spans="1:5" ht="12.75">
      <c r="A102" s="30" t="s">
        <v>45</v>
      </c>
      <c r="E102" s="31" t="s">
        <v>403</v>
      </c>
    </row>
    <row r="103" spans="1:5" ht="38.25">
      <c r="A103" t="s">
        <v>46</v>
      </c>
      <c r="E103" s="29" t="s">
        <v>111</v>
      </c>
    </row>
    <row r="104" spans="1:16" ht="12.75">
      <c r="A104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85</v>
      </c>
      <c s="26">
        <v>17.1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86</v>
      </c>
    </row>
    <row r="106" spans="1:5" ht="12.75">
      <c r="A106" s="30" t="s">
        <v>45</v>
      </c>
      <c r="E106" s="31" t="s">
        <v>404</v>
      </c>
    </row>
    <row r="107" spans="1:5" ht="51">
      <c r="A107" t="s">
        <v>46</v>
      </c>
      <c r="E107" s="29" t="s">
        <v>115</v>
      </c>
    </row>
    <row r="108" spans="1:16" ht="12.75">
      <c r="A108" s="18" t="s">
        <v>38</v>
      </c>
      <c s="23" t="s">
        <v>236</v>
      </c>
      <c s="23" t="s">
        <v>112</v>
      </c>
      <c s="18" t="s">
        <v>40</v>
      </c>
      <c s="24" t="s">
        <v>113</v>
      </c>
      <c s="25" t="s">
        <v>85</v>
      </c>
      <c s="26">
        <v>11698.2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86</v>
      </c>
    </row>
    <row r="110" spans="1:5" ht="63.75">
      <c r="A110" s="30" t="s">
        <v>45</v>
      </c>
      <c r="E110" s="31" t="s">
        <v>405</v>
      </c>
    </row>
    <row r="111" spans="1:5" ht="51">
      <c r="A111" t="s">
        <v>46</v>
      </c>
      <c r="E111" s="29" t="s">
        <v>115</v>
      </c>
    </row>
    <row r="112" spans="1:16" ht="12.75">
      <c r="A112" s="18" t="s">
        <v>38</v>
      </c>
      <c s="23" t="s">
        <v>238</v>
      </c>
      <c s="23" t="s">
        <v>116</v>
      </c>
      <c s="18" t="s">
        <v>40</v>
      </c>
      <c s="24" t="s">
        <v>117</v>
      </c>
      <c s="25" t="s">
        <v>85</v>
      </c>
      <c s="26">
        <v>5849.1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86</v>
      </c>
    </row>
    <row r="114" spans="1:5" ht="38.25">
      <c r="A114" s="30" t="s">
        <v>45</v>
      </c>
      <c r="E114" s="31" t="s">
        <v>406</v>
      </c>
    </row>
    <row r="115" spans="1:5" ht="140.25">
      <c r="A115" t="s">
        <v>46</v>
      </c>
      <c r="E115" s="29" t="s">
        <v>119</v>
      </c>
    </row>
    <row r="116" spans="1:16" ht="12.75">
      <c r="A116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85</v>
      </c>
      <c s="26">
        <v>17.1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86</v>
      </c>
    </row>
    <row r="118" spans="1:5" ht="12.75">
      <c r="A118" s="30" t="s">
        <v>45</v>
      </c>
      <c r="E118" s="31" t="s">
        <v>407</v>
      </c>
    </row>
    <row r="119" spans="1:5" ht="140.25">
      <c r="A119" t="s">
        <v>46</v>
      </c>
      <c r="E119" s="29" t="s">
        <v>119</v>
      </c>
    </row>
    <row r="120" spans="1:16" ht="12.75">
      <c r="A120" s="18" t="s">
        <v>38</v>
      </c>
      <c s="23" t="s">
        <v>244</v>
      </c>
      <c s="23" t="s">
        <v>245</v>
      </c>
      <c s="18" t="s">
        <v>40</v>
      </c>
      <c s="24" t="s">
        <v>246</v>
      </c>
      <c s="25" t="s">
        <v>85</v>
      </c>
      <c s="26">
        <v>17.1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86</v>
      </c>
    </row>
    <row r="122" spans="1:5" ht="12.75">
      <c r="A122" s="30" t="s">
        <v>45</v>
      </c>
      <c r="E122" s="31" t="s">
        <v>408</v>
      </c>
    </row>
    <row r="123" spans="1:5" ht="140.25">
      <c r="A123" t="s">
        <v>46</v>
      </c>
      <c r="E123" s="29" t="s">
        <v>119</v>
      </c>
    </row>
    <row r="124" spans="1:16" ht="12.75">
      <c r="A124" s="18" t="s">
        <v>38</v>
      </c>
      <c s="23" t="s">
        <v>248</v>
      </c>
      <c s="23" t="s">
        <v>121</v>
      </c>
      <c s="18" t="s">
        <v>40</v>
      </c>
      <c s="24" t="s">
        <v>122</v>
      </c>
      <c s="25" t="s">
        <v>79</v>
      </c>
      <c s="26">
        <v>243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25.5">
      <c r="A125" s="28" t="s">
        <v>43</v>
      </c>
      <c r="E125" s="29" t="s">
        <v>123</v>
      </c>
    </row>
    <row r="126" spans="1:5" ht="12.75">
      <c r="A126" s="30" t="s">
        <v>45</v>
      </c>
      <c r="E126" s="31" t="s">
        <v>409</v>
      </c>
    </row>
    <row r="127" spans="1:5" ht="204">
      <c r="A127" t="s">
        <v>46</v>
      </c>
      <c r="E127" s="29" t="s">
        <v>125</v>
      </c>
    </row>
    <row r="128" spans="1:16" ht="12.75">
      <c r="A128" s="18" t="s">
        <v>38</v>
      </c>
      <c s="23" t="s">
        <v>250</v>
      </c>
      <c s="23" t="s">
        <v>127</v>
      </c>
      <c s="18" t="s">
        <v>40</v>
      </c>
      <c s="24" t="s">
        <v>128</v>
      </c>
      <c s="25" t="s">
        <v>129</v>
      </c>
      <c s="26">
        <v>1051.1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86</v>
      </c>
    </row>
    <row r="130" spans="1:5" ht="38.25">
      <c r="A130" s="30" t="s">
        <v>45</v>
      </c>
      <c r="E130" s="31" t="s">
        <v>410</v>
      </c>
    </row>
    <row r="131" spans="1:5" ht="38.25">
      <c r="A131" t="s">
        <v>46</v>
      </c>
      <c r="E131" s="29" t="s">
        <v>131</v>
      </c>
    </row>
    <row r="132" spans="1:18" ht="12.75" customHeight="1">
      <c r="A132" s="5" t="s">
        <v>36</v>
      </c>
      <c s="5"/>
      <c s="35" t="s">
        <v>33</v>
      </c>
      <c s="5"/>
      <c s="21" t="s">
        <v>139</v>
      </c>
      <c s="5"/>
      <c s="5"/>
      <c s="5"/>
      <c s="36">
        <f>0+Q132</f>
      </c>
      <c r="O132">
        <f>0+R132</f>
      </c>
      <c r="Q132">
        <f>0+I133+I137+I141+I145+I149+I153+I157+I161+I165</f>
      </c>
      <c>
        <f>0+O133+O137+O141+O145+O149+O153+O157+O161+O165</f>
      </c>
    </row>
    <row r="133" spans="1:16" ht="12.75">
      <c r="A133" s="18" t="s">
        <v>38</v>
      </c>
      <c s="23" t="s">
        <v>252</v>
      </c>
      <c s="23" t="s">
        <v>268</v>
      </c>
      <c s="18" t="s">
        <v>22</v>
      </c>
      <c s="24" t="s">
        <v>269</v>
      </c>
      <c s="25" t="s">
        <v>136</v>
      </c>
      <c s="26">
        <v>75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40</v>
      </c>
    </row>
    <row r="135" spans="1:5" ht="12.75">
      <c r="A135" s="30" t="s">
        <v>45</v>
      </c>
      <c r="E135" s="31" t="s">
        <v>411</v>
      </c>
    </row>
    <row r="136" spans="1:5" ht="51">
      <c r="A136" t="s">
        <v>46</v>
      </c>
      <c r="E136" s="29" t="s">
        <v>271</v>
      </c>
    </row>
    <row r="137" spans="1:16" ht="12.75">
      <c r="A137" s="18" t="s">
        <v>38</v>
      </c>
      <c s="23" t="s">
        <v>257</v>
      </c>
      <c s="23" t="s">
        <v>268</v>
      </c>
      <c s="18" t="s">
        <v>16</v>
      </c>
      <c s="24" t="s">
        <v>269</v>
      </c>
      <c s="25" t="s">
        <v>136</v>
      </c>
      <c s="26">
        <v>10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40</v>
      </c>
    </row>
    <row r="139" spans="1:5" ht="12.75">
      <c r="A139" s="30" t="s">
        <v>45</v>
      </c>
      <c r="E139" s="31" t="s">
        <v>412</v>
      </c>
    </row>
    <row r="140" spans="1:5" ht="51">
      <c r="A140" t="s">
        <v>46</v>
      </c>
      <c r="E140" s="29" t="s">
        <v>271</v>
      </c>
    </row>
    <row r="141" spans="1:16" ht="12.75">
      <c r="A141" s="18" t="s">
        <v>38</v>
      </c>
      <c s="23" t="s">
        <v>262</v>
      </c>
      <c s="23" t="s">
        <v>141</v>
      </c>
      <c s="18" t="s">
        <v>40</v>
      </c>
      <c s="24" t="s">
        <v>142</v>
      </c>
      <c s="25" t="s">
        <v>136</v>
      </c>
      <c s="26">
        <v>1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143</v>
      </c>
    </row>
    <row r="143" spans="1:5" ht="12.75">
      <c r="A143" s="30" t="s">
        <v>45</v>
      </c>
      <c r="E143" s="31" t="s">
        <v>144</v>
      </c>
    </row>
    <row r="144" spans="1:5" ht="38.25">
      <c r="A144" t="s">
        <v>46</v>
      </c>
      <c r="E144" s="29" t="s">
        <v>145</v>
      </c>
    </row>
    <row r="145" spans="1:16" ht="25.5">
      <c r="A145" s="18" t="s">
        <v>38</v>
      </c>
      <c s="23" t="s">
        <v>267</v>
      </c>
      <c s="23" t="s">
        <v>147</v>
      </c>
      <c s="18" t="s">
        <v>40</v>
      </c>
      <c s="24" t="s">
        <v>148</v>
      </c>
      <c s="25" t="s">
        <v>85</v>
      </c>
      <c s="26">
        <v>330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86</v>
      </c>
    </row>
    <row r="147" spans="1:5" ht="12.75">
      <c r="A147" s="30" t="s">
        <v>45</v>
      </c>
      <c r="E147" s="31" t="s">
        <v>413</v>
      </c>
    </row>
    <row r="148" spans="1:5" ht="38.25">
      <c r="A148" t="s">
        <v>46</v>
      </c>
      <c r="E148" s="29" t="s">
        <v>150</v>
      </c>
    </row>
    <row r="149" spans="1:16" ht="12.75">
      <c r="A149" s="18" t="s">
        <v>38</v>
      </c>
      <c s="23" t="s">
        <v>272</v>
      </c>
      <c s="23" t="s">
        <v>357</v>
      </c>
      <c s="18" t="s">
        <v>40</v>
      </c>
      <c s="24" t="s">
        <v>358</v>
      </c>
      <c s="25" t="s">
        <v>136</v>
      </c>
      <c s="26">
        <v>6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359</v>
      </c>
    </row>
    <row r="151" spans="1:5" ht="12.75">
      <c r="A151" s="30" t="s">
        <v>45</v>
      </c>
      <c r="E151" s="31" t="s">
        <v>414</v>
      </c>
    </row>
    <row r="152" spans="1:5" ht="409.5">
      <c r="A152" t="s">
        <v>46</v>
      </c>
      <c r="E152" s="29" t="s">
        <v>361</v>
      </c>
    </row>
    <row r="153" spans="1:16" ht="12.75">
      <c r="A153" s="18" t="s">
        <v>38</v>
      </c>
      <c s="23" t="s">
        <v>274</v>
      </c>
      <c s="23" t="s">
        <v>277</v>
      </c>
      <c s="18" t="s">
        <v>40</v>
      </c>
      <c s="24" t="s">
        <v>278</v>
      </c>
      <c s="25" t="s">
        <v>129</v>
      </c>
      <c s="26">
        <v>13.2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86</v>
      </c>
    </row>
    <row r="155" spans="1:5" ht="12.75">
      <c r="A155" s="30" t="s">
        <v>45</v>
      </c>
      <c r="E155" s="31" t="s">
        <v>415</v>
      </c>
    </row>
    <row r="156" spans="1:5" ht="63.75">
      <c r="A156" t="s">
        <v>46</v>
      </c>
      <c r="E156" s="29" t="s">
        <v>280</v>
      </c>
    </row>
    <row r="157" spans="1:16" ht="12.75">
      <c r="A157" s="18" t="s">
        <v>38</v>
      </c>
      <c s="23" t="s">
        <v>276</v>
      </c>
      <c s="23" t="s">
        <v>282</v>
      </c>
      <c s="18" t="s">
        <v>40</v>
      </c>
      <c s="24" t="s">
        <v>283</v>
      </c>
      <c s="25" t="s">
        <v>136</v>
      </c>
      <c s="26">
        <v>2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86</v>
      </c>
    </row>
    <row r="159" spans="1:5" ht="12.75">
      <c r="A159" s="30" t="s">
        <v>45</v>
      </c>
      <c r="E159" s="31" t="s">
        <v>416</v>
      </c>
    </row>
    <row r="160" spans="1:5" ht="63.75">
      <c r="A160" t="s">
        <v>46</v>
      </c>
      <c r="E160" s="29" t="s">
        <v>285</v>
      </c>
    </row>
    <row r="161" spans="1:16" ht="12.75">
      <c r="A161" s="18" t="s">
        <v>38</v>
      </c>
      <c s="23" t="s">
        <v>281</v>
      </c>
      <c s="23" t="s">
        <v>287</v>
      </c>
      <c s="18" t="s">
        <v>40</v>
      </c>
      <c s="24" t="s">
        <v>288</v>
      </c>
      <c s="25" t="s">
        <v>129</v>
      </c>
      <c s="26">
        <v>11.4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86</v>
      </c>
    </row>
    <row r="163" spans="1:5" ht="12.75">
      <c r="A163" s="30" t="s">
        <v>45</v>
      </c>
      <c r="E163" s="31" t="s">
        <v>417</v>
      </c>
    </row>
    <row r="164" spans="1:5" ht="25.5">
      <c r="A164" t="s">
        <v>46</v>
      </c>
      <c r="E164" s="29" t="s">
        <v>290</v>
      </c>
    </row>
    <row r="165" spans="1:16" ht="12.75">
      <c r="A165" s="18" t="s">
        <v>38</v>
      </c>
      <c s="23" t="s">
        <v>286</v>
      </c>
      <c s="23" t="s">
        <v>152</v>
      </c>
      <c s="18" t="s">
        <v>40</v>
      </c>
      <c s="24" t="s">
        <v>153</v>
      </c>
      <c s="25" t="s">
        <v>85</v>
      </c>
      <c s="26">
        <v>5832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86</v>
      </c>
    </row>
    <row r="167" spans="1:5" ht="12.75">
      <c r="A167" s="30" t="s">
        <v>45</v>
      </c>
      <c r="E167" s="31" t="s">
        <v>418</v>
      </c>
    </row>
    <row r="168" spans="1:5" ht="25.5">
      <c r="A168" t="s">
        <v>46</v>
      </c>
      <c r="E168" s="29" t="s">
        <v>155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419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419</v>
      </c>
      <c s="5"/>
      <c s="14" t="s">
        <v>420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139</v>
      </c>
      <c s="19"/>
      <c s="19"/>
      <c s="19"/>
      <c s="22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25.5">
      <c r="A9" s="18" t="s">
        <v>38</v>
      </c>
      <c s="23" t="s">
        <v>16</v>
      </c>
      <c s="23" t="s">
        <v>421</v>
      </c>
      <c s="18" t="s">
        <v>40</v>
      </c>
      <c s="24" t="s">
        <v>422</v>
      </c>
      <c s="25" t="s">
        <v>136</v>
      </c>
      <c s="26">
        <v>41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423</v>
      </c>
    </row>
    <row r="11" spans="1:5" ht="242.25">
      <c r="A11" s="30" t="s">
        <v>45</v>
      </c>
      <c r="E11" s="31" t="s">
        <v>424</v>
      </c>
    </row>
    <row r="12" spans="1:5" ht="63.75">
      <c r="A12" t="s">
        <v>46</v>
      </c>
      <c r="E12" s="29" t="s">
        <v>425</v>
      </c>
    </row>
    <row r="13" spans="1:16" ht="12.75">
      <c r="A13" s="18" t="s">
        <v>38</v>
      </c>
      <c s="23" t="s">
        <v>15</v>
      </c>
      <c s="23" t="s">
        <v>426</v>
      </c>
      <c s="18" t="s">
        <v>40</v>
      </c>
      <c s="24" t="s">
        <v>427</v>
      </c>
      <c s="25" t="s">
        <v>136</v>
      </c>
      <c s="26">
        <v>41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428</v>
      </c>
    </row>
    <row r="15" spans="1:5" ht="12.75">
      <c r="A15" s="30" t="s">
        <v>45</v>
      </c>
      <c r="E15" s="31" t="s">
        <v>429</v>
      </c>
    </row>
    <row r="16" spans="1:5" ht="25.5">
      <c r="A16" t="s">
        <v>46</v>
      </c>
      <c r="E16" s="29" t="s">
        <v>430</v>
      </c>
    </row>
    <row r="17" spans="1:16" ht="12.75">
      <c r="A17" s="18" t="s">
        <v>38</v>
      </c>
      <c s="23" t="s">
        <v>26</v>
      </c>
      <c s="23" t="s">
        <v>431</v>
      </c>
      <c s="18" t="s">
        <v>40</v>
      </c>
      <c s="24" t="s">
        <v>432</v>
      </c>
      <c s="25" t="s">
        <v>433</v>
      </c>
      <c s="26">
        <v>3317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51">
      <c r="A19" s="30" t="s">
        <v>45</v>
      </c>
      <c r="E19" s="31" t="s">
        <v>434</v>
      </c>
    </row>
    <row r="20" spans="1:5" ht="25.5">
      <c r="A20" t="s">
        <v>46</v>
      </c>
      <c r="E20" s="29" t="s">
        <v>435</v>
      </c>
    </row>
    <row r="21" spans="1:16" ht="25.5">
      <c r="A21" s="18" t="s">
        <v>38</v>
      </c>
      <c s="23" t="s">
        <v>28</v>
      </c>
      <c s="23" t="s">
        <v>436</v>
      </c>
      <c s="18" t="s">
        <v>40</v>
      </c>
      <c s="24" t="s">
        <v>437</v>
      </c>
      <c s="25" t="s">
        <v>136</v>
      </c>
      <c s="26">
        <v>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423</v>
      </c>
    </row>
    <row r="23" spans="1:5" ht="12.75">
      <c r="A23" s="30" t="s">
        <v>45</v>
      </c>
      <c r="E23" s="31" t="s">
        <v>438</v>
      </c>
    </row>
    <row r="24" spans="1:5" ht="63.75">
      <c r="A24" t="s">
        <v>46</v>
      </c>
      <c r="E24" s="29" t="s">
        <v>425</v>
      </c>
    </row>
    <row r="25" spans="1:16" ht="12.75">
      <c r="A25" s="18" t="s">
        <v>38</v>
      </c>
      <c s="23" t="s">
        <v>30</v>
      </c>
      <c s="23" t="s">
        <v>439</v>
      </c>
      <c s="18" t="s">
        <v>40</v>
      </c>
      <c s="24" t="s">
        <v>440</v>
      </c>
      <c s="25" t="s">
        <v>136</v>
      </c>
      <c s="26">
        <v>4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428</v>
      </c>
    </row>
    <row r="27" spans="1:5" ht="12.75">
      <c r="A27" s="30" t="s">
        <v>45</v>
      </c>
      <c r="E27" s="31" t="s">
        <v>441</v>
      </c>
    </row>
    <row r="28" spans="1:5" ht="25.5">
      <c r="A28" t="s">
        <v>46</v>
      </c>
      <c r="E28" s="29" t="s">
        <v>430</v>
      </c>
    </row>
    <row r="29" spans="1:16" ht="12.75">
      <c r="A29" s="18" t="s">
        <v>38</v>
      </c>
      <c s="23" t="s">
        <v>66</v>
      </c>
      <c s="23" t="s">
        <v>442</v>
      </c>
      <c s="18" t="s">
        <v>40</v>
      </c>
      <c s="24" t="s">
        <v>443</v>
      </c>
      <c s="25" t="s">
        <v>433</v>
      </c>
      <c s="26">
        <v>340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12.75">
      <c r="A31" s="30" t="s">
        <v>45</v>
      </c>
      <c r="E31" s="31" t="s">
        <v>444</v>
      </c>
    </row>
    <row r="32" spans="1:5" ht="25.5">
      <c r="A32" t="s">
        <v>46</v>
      </c>
      <c r="E32" s="29" t="s">
        <v>435</v>
      </c>
    </row>
    <row r="33" spans="1:16" ht="12.75">
      <c r="A33" s="18" t="s">
        <v>38</v>
      </c>
      <c s="23" t="s">
        <v>107</v>
      </c>
      <c s="23" t="s">
        <v>445</v>
      </c>
      <c s="18" t="s">
        <v>40</v>
      </c>
      <c s="24" t="s">
        <v>446</v>
      </c>
      <c s="25" t="s">
        <v>136</v>
      </c>
      <c s="26">
        <v>45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428</v>
      </c>
    </row>
    <row r="35" spans="1:5" ht="12.75">
      <c r="A35" s="30" t="s">
        <v>45</v>
      </c>
      <c r="E35" s="31" t="s">
        <v>447</v>
      </c>
    </row>
    <row r="36" spans="1:5" ht="63.75">
      <c r="A36" t="s">
        <v>46</v>
      </c>
      <c r="E36" s="29" t="s">
        <v>448</v>
      </c>
    </row>
    <row r="37" spans="1:16" ht="12.75">
      <c r="A37" s="18" t="s">
        <v>38</v>
      </c>
      <c s="23" t="s">
        <v>33</v>
      </c>
      <c s="23" t="s">
        <v>449</v>
      </c>
      <c s="18" t="s">
        <v>40</v>
      </c>
      <c s="24" t="s">
        <v>450</v>
      </c>
      <c s="25" t="s">
        <v>136</v>
      </c>
      <c s="26">
        <v>45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428</v>
      </c>
    </row>
    <row r="39" spans="1:5" ht="12.75">
      <c r="A39" s="30" t="s">
        <v>45</v>
      </c>
      <c r="E39" s="31" t="s">
        <v>451</v>
      </c>
    </row>
    <row r="40" spans="1:5" ht="25.5">
      <c r="A40" t="s">
        <v>46</v>
      </c>
      <c r="E40" s="29" t="s">
        <v>430</v>
      </c>
    </row>
    <row r="41" spans="1:16" ht="12.75">
      <c r="A41" s="18" t="s">
        <v>38</v>
      </c>
      <c s="23" t="s">
        <v>35</v>
      </c>
      <c s="23" t="s">
        <v>452</v>
      </c>
      <c s="18" t="s">
        <v>40</v>
      </c>
      <c s="24" t="s">
        <v>453</v>
      </c>
      <c s="25" t="s">
        <v>433</v>
      </c>
      <c s="26">
        <v>3741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40</v>
      </c>
    </row>
    <row r="43" spans="1:5" ht="76.5">
      <c r="A43" s="30" t="s">
        <v>45</v>
      </c>
      <c r="E43" s="31" t="s">
        <v>454</v>
      </c>
    </row>
    <row r="44" spans="1:5" ht="25.5">
      <c r="A44" t="s">
        <v>46</v>
      </c>
      <c r="E44" s="29" t="s">
        <v>455</v>
      </c>
    </row>
    <row r="45" spans="1:16" ht="12.75">
      <c r="A45" s="18" t="s">
        <v>38</v>
      </c>
      <c s="23" t="s">
        <v>120</v>
      </c>
      <c s="23" t="s">
        <v>456</v>
      </c>
      <c s="18" t="s">
        <v>40</v>
      </c>
      <c s="24" t="s">
        <v>457</v>
      </c>
      <c s="25" t="s">
        <v>136</v>
      </c>
      <c s="26">
        <v>4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25.5">
      <c r="A46" s="28" t="s">
        <v>43</v>
      </c>
      <c r="E46" s="29" t="s">
        <v>423</v>
      </c>
    </row>
    <row r="47" spans="1:5" ht="12.75">
      <c r="A47" s="30" t="s">
        <v>45</v>
      </c>
      <c r="E47" s="31" t="s">
        <v>441</v>
      </c>
    </row>
    <row r="48" spans="1:5" ht="76.5">
      <c r="A48" t="s">
        <v>46</v>
      </c>
      <c r="E48" s="29" t="s">
        <v>458</v>
      </c>
    </row>
    <row r="49" spans="1:16" ht="12.75">
      <c r="A49" s="18" t="s">
        <v>38</v>
      </c>
      <c s="23" t="s">
        <v>126</v>
      </c>
      <c s="23" t="s">
        <v>459</v>
      </c>
      <c s="18" t="s">
        <v>40</v>
      </c>
      <c s="24" t="s">
        <v>460</v>
      </c>
      <c s="25" t="s">
        <v>136</v>
      </c>
      <c s="26">
        <v>4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428</v>
      </c>
    </row>
    <row r="51" spans="1:5" ht="12.75">
      <c r="A51" s="30" t="s">
        <v>45</v>
      </c>
      <c r="E51" s="31" t="s">
        <v>441</v>
      </c>
    </row>
    <row r="52" spans="1:5" ht="25.5">
      <c r="A52" t="s">
        <v>46</v>
      </c>
      <c r="E52" s="29" t="s">
        <v>461</v>
      </c>
    </row>
    <row r="53" spans="1:16" ht="12.75">
      <c r="A53" s="18" t="s">
        <v>38</v>
      </c>
      <c s="23" t="s">
        <v>133</v>
      </c>
      <c s="23" t="s">
        <v>462</v>
      </c>
      <c s="18" t="s">
        <v>40</v>
      </c>
      <c s="24" t="s">
        <v>463</v>
      </c>
      <c s="25" t="s">
        <v>433</v>
      </c>
      <c s="26">
        <v>298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38.25">
      <c r="A55" s="30" t="s">
        <v>45</v>
      </c>
      <c r="E55" s="31" t="s">
        <v>464</v>
      </c>
    </row>
    <row r="56" spans="1:5" ht="25.5">
      <c r="A56" t="s">
        <v>46</v>
      </c>
      <c r="E56" s="29" t="s">
        <v>465</v>
      </c>
    </row>
    <row r="57" spans="1:16" ht="12.75">
      <c r="A57" s="18" t="s">
        <v>38</v>
      </c>
      <c s="23" t="s">
        <v>140</v>
      </c>
      <c s="23" t="s">
        <v>466</v>
      </c>
      <c s="18" t="s">
        <v>40</v>
      </c>
      <c s="24" t="s">
        <v>467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25.5">
      <c r="A58" s="28" t="s">
        <v>43</v>
      </c>
      <c r="E58" s="29" t="s">
        <v>423</v>
      </c>
    </row>
    <row r="59" spans="1:5" ht="12.75">
      <c r="A59" s="30" t="s">
        <v>45</v>
      </c>
      <c r="E59" s="31" t="s">
        <v>468</v>
      </c>
    </row>
    <row r="60" spans="1:5" ht="89.25">
      <c r="A60" t="s">
        <v>46</v>
      </c>
      <c r="E60" s="29" t="s">
        <v>469</v>
      </c>
    </row>
    <row r="61" spans="1:16" ht="12.75">
      <c r="A61" s="18" t="s">
        <v>38</v>
      </c>
      <c s="23" t="s">
        <v>146</v>
      </c>
      <c s="23" t="s">
        <v>470</v>
      </c>
      <c s="18" t="s">
        <v>40</v>
      </c>
      <c s="24" t="s">
        <v>471</v>
      </c>
      <c s="25" t="s">
        <v>136</v>
      </c>
      <c s="26">
        <v>1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428</v>
      </c>
    </row>
    <row r="63" spans="1:5" ht="12.75">
      <c r="A63" s="30" t="s">
        <v>45</v>
      </c>
      <c r="E63" s="31" t="s">
        <v>468</v>
      </c>
    </row>
    <row r="64" spans="1:5" ht="25.5">
      <c r="A64" t="s">
        <v>46</v>
      </c>
      <c r="E64" s="29" t="s">
        <v>461</v>
      </c>
    </row>
    <row r="65" spans="1:16" ht="12.75">
      <c r="A65" s="18" t="s">
        <v>38</v>
      </c>
      <c s="23" t="s">
        <v>151</v>
      </c>
      <c s="23" t="s">
        <v>472</v>
      </c>
      <c s="18" t="s">
        <v>40</v>
      </c>
      <c s="24" t="s">
        <v>473</v>
      </c>
      <c s="25" t="s">
        <v>433</v>
      </c>
      <c s="26">
        <v>85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12.75">
      <c r="A67" s="30" t="s">
        <v>45</v>
      </c>
      <c r="E67" s="31" t="s">
        <v>474</v>
      </c>
    </row>
    <row r="68" spans="1:5" ht="25.5">
      <c r="A68" t="s">
        <v>46</v>
      </c>
      <c r="E68" s="29" t="s">
        <v>465</v>
      </c>
    </row>
    <row r="69" spans="1:16" ht="12.75">
      <c r="A69" s="18" t="s">
        <v>38</v>
      </c>
      <c s="23" t="s">
        <v>204</v>
      </c>
      <c s="23" t="s">
        <v>475</v>
      </c>
      <c s="18" t="s">
        <v>40</v>
      </c>
      <c s="24" t="s">
        <v>476</v>
      </c>
      <c s="25" t="s">
        <v>136</v>
      </c>
      <c s="26">
        <v>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25.5">
      <c r="A70" s="28" t="s">
        <v>43</v>
      </c>
      <c r="E70" s="29" t="s">
        <v>423</v>
      </c>
    </row>
    <row r="71" spans="1:5" ht="12.75">
      <c r="A71" s="30" t="s">
        <v>45</v>
      </c>
      <c r="E71" s="31" t="s">
        <v>477</v>
      </c>
    </row>
    <row r="72" spans="1:5" ht="63.75">
      <c r="A72" t="s">
        <v>46</v>
      </c>
      <c r="E72" s="29" t="s">
        <v>478</v>
      </c>
    </row>
    <row r="73" spans="1:16" ht="12.75">
      <c r="A73" s="18" t="s">
        <v>38</v>
      </c>
      <c s="23" t="s">
        <v>208</v>
      </c>
      <c s="23" t="s">
        <v>479</v>
      </c>
      <c s="18" t="s">
        <v>40</v>
      </c>
      <c s="24" t="s">
        <v>480</v>
      </c>
      <c s="25" t="s">
        <v>136</v>
      </c>
      <c s="26">
        <v>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428</v>
      </c>
    </row>
    <row r="75" spans="1:5" ht="12.75">
      <c r="A75" s="30" t="s">
        <v>45</v>
      </c>
      <c r="E75" s="31" t="s">
        <v>481</v>
      </c>
    </row>
    <row r="76" spans="1:5" ht="25.5">
      <c r="A76" t="s">
        <v>46</v>
      </c>
      <c r="E76" s="29" t="s">
        <v>461</v>
      </c>
    </row>
    <row r="77" spans="1:16" ht="12.75">
      <c r="A77" s="18" t="s">
        <v>38</v>
      </c>
      <c s="23" t="s">
        <v>212</v>
      </c>
      <c s="23" t="s">
        <v>482</v>
      </c>
      <c s="18" t="s">
        <v>40</v>
      </c>
      <c s="24" t="s">
        <v>483</v>
      </c>
      <c s="25" t="s">
        <v>433</v>
      </c>
      <c s="26">
        <v>170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12.75">
      <c r="A79" s="30" t="s">
        <v>45</v>
      </c>
      <c r="E79" s="31" t="s">
        <v>484</v>
      </c>
    </row>
    <row r="80" spans="1:5" ht="25.5">
      <c r="A80" t="s">
        <v>46</v>
      </c>
      <c r="E80" s="29" t="s">
        <v>465</v>
      </c>
    </row>
    <row r="81" spans="1:16" ht="12.75">
      <c r="A81" s="18" t="s">
        <v>38</v>
      </c>
      <c s="23" t="s">
        <v>217</v>
      </c>
      <c s="23" t="s">
        <v>485</v>
      </c>
      <c s="18" t="s">
        <v>40</v>
      </c>
      <c s="24" t="s">
        <v>486</v>
      </c>
      <c s="25" t="s">
        <v>136</v>
      </c>
      <c s="26">
        <v>40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25.5">
      <c r="A82" s="28" t="s">
        <v>43</v>
      </c>
      <c r="E82" s="29" t="s">
        <v>423</v>
      </c>
    </row>
    <row r="83" spans="1:5" ht="12.75">
      <c r="A83" s="30" t="s">
        <v>45</v>
      </c>
      <c r="E83" s="31" t="s">
        <v>487</v>
      </c>
    </row>
    <row r="84" spans="1:5" ht="63.75">
      <c r="A84" t="s">
        <v>46</v>
      </c>
      <c r="E84" s="29" t="s">
        <v>478</v>
      </c>
    </row>
    <row r="85" spans="1:16" ht="12.75">
      <c r="A85" s="18" t="s">
        <v>38</v>
      </c>
      <c s="23" t="s">
        <v>223</v>
      </c>
      <c s="23" t="s">
        <v>488</v>
      </c>
      <c s="18" t="s">
        <v>40</v>
      </c>
      <c s="24" t="s">
        <v>489</v>
      </c>
      <c s="25" t="s">
        <v>136</v>
      </c>
      <c s="26">
        <v>40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428</v>
      </c>
    </row>
    <row r="87" spans="1:5" ht="12.75">
      <c r="A87" s="30" t="s">
        <v>45</v>
      </c>
      <c r="E87" s="31" t="s">
        <v>487</v>
      </c>
    </row>
    <row r="88" spans="1:5" ht="25.5">
      <c r="A88" t="s">
        <v>46</v>
      </c>
      <c r="E88" s="29" t="s">
        <v>461</v>
      </c>
    </row>
    <row r="89" spans="1:16" ht="12.75">
      <c r="A89" s="18" t="s">
        <v>38</v>
      </c>
      <c s="23" t="s">
        <v>228</v>
      </c>
      <c s="23" t="s">
        <v>490</v>
      </c>
      <c s="18" t="s">
        <v>40</v>
      </c>
      <c s="24" t="s">
        <v>491</v>
      </c>
      <c s="25" t="s">
        <v>433</v>
      </c>
      <c s="26">
        <v>2440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40</v>
      </c>
    </row>
    <row r="91" spans="1:5" ht="38.25">
      <c r="A91" s="30" t="s">
        <v>45</v>
      </c>
      <c r="E91" s="31" t="s">
        <v>492</v>
      </c>
    </row>
    <row r="92" spans="1:5" ht="25.5">
      <c r="A92" t="s">
        <v>46</v>
      </c>
      <c r="E92" s="29" t="s">
        <v>465</v>
      </c>
    </row>
    <row r="93" spans="1:16" ht="25.5">
      <c r="A93" s="18" t="s">
        <v>38</v>
      </c>
      <c s="23" t="s">
        <v>230</v>
      </c>
      <c s="23" t="s">
        <v>493</v>
      </c>
      <c s="18" t="s">
        <v>40</v>
      </c>
      <c s="24" t="s">
        <v>494</v>
      </c>
      <c s="25" t="s">
        <v>136</v>
      </c>
      <c s="26">
        <v>40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428</v>
      </c>
    </row>
    <row r="95" spans="1:5" ht="12.75">
      <c r="A95" s="30" t="s">
        <v>45</v>
      </c>
      <c r="E95" s="31" t="s">
        <v>487</v>
      </c>
    </row>
    <row r="96" spans="1:5" ht="63.75">
      <c r="A96" t="s">
        <v>46</v>
      </c>
      <c r="E96" s="29" t="s">
        <v>478</v>
      </c>
    </row>
    <row r="97" spans="1:16" ht="12.75">
      <c r="A97" s="18" t="s">
        <v>38</v>
      </c>
      <c s="23" t="s">
        <v>232</v>
      </c>
      <c s="23" t="s">
        <v>495</v>
      </c>
      <c s="18" t="s">
        <v>40</v>
      </c>
      <c s="24" t="s">
        <v>496</v>
      </c>
      <c s="25" t="s">
        <v>136</v>
      </c>
      <c s="26">
        <v>40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428</v>
      </c>
    </row>
    <row r="99" spans="1:5" ht="12.75">
      <c r="A99" s="30" t="s">
        <v>45</v>
      </c>
      <c r="E99" s="31" t="s">
        <v>487</v>
      </c>
    </row>
    <row r="100" spans="1:5" ht="25.5">
      <c r="A100" t="s">
        <v>46</v>
      </c>
      <c r="E100" s="29" t="s">
        <v>461</v>
      </c>
    </row>
    <row r="101" spans="1:16" ht="12.75">
      <c r="A101" s="18" t="s">
        <v>38</v>
      </c>
      <c s="23" t="s">
        <v>236</v>
      </c>
      <c s="23" t="s">
        <v>497</v>
      </c>
      <c s="18" t="s">
        <v>40</v>
      </c>
      <c s="24" t="s">
        <v>498</v>
      </c>
      <c s="25" t="s">
        <v>433</v>
      </c>
      <c s="26">
        <v>2440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40</v>
      </c>
    </row>
    <row r="103" spans="1:5" ht="38.25">
      <c r="A103" s="30" t="s">
        <v>45</v>
      </c>
      <c r="E103" s="31" t="s">
        <v>492</v>
      </c>
    </row>
    <row r="104" spans="1:5" ht="25.5">
      <c r="A104" t="s">
        <v>46</v>
      </c>
      <c r="E104" s="29" t="s">
        <v>465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